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showInkAnnotation="0" autoCompressPictures="0"/>
  <mc:AlternateContent xmlns:mc="http://schemas.openxmlformats.org/markup-compatibility/2006">
    <mc:Choice Requires="x15">
      <x15ac:absPath xmlns:x15ac="http://schemas.microsoft.com/office/spreadsheetml/2010/11/ac" url="https://cccs.sharepoint.com/sites/MCC-Accounting/Shared Documents/General/Grants/Labor and Effort Distribution Reports (LED)/"/>
    </mc:Choice>
  </mc:AlternateContent>
  <xr:revisionPtr revIDLastSave="0" documentId="8_{7123AFF8-B6F7-4C4A-B028-A5A20632C53E}" xr6:coauthVersionLast="47" xr6:coauthVersionMax="47" xr10:uidLastSave="{00000000-0000-0000-0000-000000000000}"/>
  <workbookProtection workbookAlgorithmName="SHA-512" workbookHashValue="lBu9Xu2pgick2VCURwig8+7EA1OQrnnQ5z+FMwpAst1MUTsyMG9zhlHTwRj4rgMvb/pZ3q7U+19wPfGwhTxIUw==" workbookSaltValue="h5UWiKfU2J7oNF28FFeaew==" workbookSpinCount="100000" lockStructure="1"/>
  <bookViews>
    <workbookView xWindow="-108" yWindow="-108" windowWidth="23256" windowHeight="12576" tabRatio="632" activeTab="1" xr2:uid="{00000000-000D-0000-FFFF-FFFF00000000}"/>
  </bookViews>
  <sheets>
    <sheet name="Tab 1-Instructions" sheetId="1" r:id="rId1"/>
    <sheet name="Tab 2-MN Time Report" sheetId="2" r:id="rId2"/>
    <sheet name="Tab 3-BW Time Report" sheetId="3" r:id="rId3"/>
    <sheet name="Grant List" sheetId="4" r:id="rId4"/>
  </sheets>
  <definedNames>
    <definedName name="_xlnm.Print_Area" localSheetId="0">'Tab 1-Instructions'!$A$1:$B$52</definedName>
    <definedName name="_xlnm.Print_Area" localSheetId="1">'Tab 2-MN Time Report'!$A$1:$N$62</definedName>
    <definedName name="_xlnm.Print_Area" localSheetId="2">'Tab 3-BW Time Report'!$A$1:$O$37</definedName>
    <definedName name="Subjects">'Grant List'!$A$3:$A$34</definedName>
    <definedName name="Test">'Grant List'!#REF!</definedName>
    <definedName name="Writing">'Grant List'!$B$3:$B$31</definedName>
    <definedName name="Z_FF771739_1304_4B6D_869B_3AE0699B6E83_.wvu.PrintArea" localSheetId="1" hidden="1">'Tab 2-MN Time Report'!$A$1:$M$50</definedName>
    <definedName name="Z_FF771739_1304_4B6D_869B_3AE0699B6E83_.wvu.PrintArea" localSheetId="2" hidden="1">'Tab 3-BW Time Report'!$A$1:$O$55</definedName>
    <definedName name="Z_FF771739_1304_4B6D_869B_3AE0699B6E83_.wvu.PrintTitles" localSheetId="1" hidden="1">'Tab 2-MN Time Report'!$1:$4</definedName>
    <definedName name="Z_FF771739_1304_4B6D_869B_3AE0699B6E83_.wvu.Rows" localSheetId="1" hidden="1">'Tab 2-MN Time Report'!#REF!,'Tab 2-MN Time Report'!$67:$98</definedName>
    <definedName name="Z_FF771739_1304_4B6D_869B_3AE0699B6E83_.wvu.Rows" localSheetId="2" hidden="1">'Tab 3-BW Time Report'!$42:$42</definedName>
  </definedNames>
  <calcPr calcId="191029"/>
  <customWorkbookViews>
    <customWorkbookView name="%username% - Personal View" guid="{FF771739-1304-4B6D-869B-3AE0699B6E83}" mergeInterval="0" changesSavedWin="1" personalView="1" maximized="1" windowWidth="1680" windowHeight="825"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44" i="3" l="1"/>
  <c r="A45" i="3"/>
  <c r="J24" i="3"/>
  <c r="A46" i="3" l="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L22" i="3"/>
  <c r="L15" i="3"/>
  <c r="L10" i="3"/>
  <c r="L16" i="3"/>
  <c r="L23" i="3"/>
  <c r="L21" i="3"/>
  <c r="L20" i="3"/>
  <c r="L19" i="3"/>
  <c r="L18" i="3"/>
  <c r="L17" i="3"/>
  <c r="L14" i="3"/>
  <c r="L13" i="3"/>
  <c r="L12" i="3"/>
  <c r="L11" i="3"/>
  <c r="A10" i="3" l="1"/>
  <c r="I8" i="2" l="1"/>
  <c r="H8" i="2"/>
  <c r="I41" i="2"/>
  <c r="H41" i="2"/>
  <c r="N24" i="3" l="1"/>
  <c r="N22" i="3"/>
  <c r="A70" i="3"/>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B8" i="3"/>
  <c r="N10" i="3" s="1"/>
  <c r="C8" i="3"/>
  <c r="N12" i="3" s="1"/>
  <c r="D8" i="3"/>
  <c r="N14" i="3" s="1"/>
  <c r="C55" i="2"/>
  <c r="O32" i="2"/>
  <c r="A62" i="2" s="1"/>
  <c r="C8" i="2"/>
  <c r="O14" i="2" s="1"/>
  <c r="A56" i="2" s="1"/>
  <c r="B8" i="2"/>
  <c r="O11" i="2" s="1"/>
  <c r="A55" i="2" s="1"/>
  <c r="D8" i="2"/>
  <c r="O17" i="2" s="1"/>
  <c r="A57" i="2" s="1"/>
  <c r="N21" i="3"/>
  <c r="N23" i="3"/>
  <c r="N17" i="3"/>
  <c r="N18" i="3"/>
  <c r="N15" i="3"/>
  <c r="N16" i="3"/>
  <c r="N13" i="3"/>
  <c r="N11" i="3"/>
  <c r="N9" i="3"/>
  <c r="C62" i="2"/>
  <c r="O31" i="2"/>
  <c r="B62" i="2" s="1"/>
  <c r="O29" i="2"/>
  <c r="A61" i="2" s="1"/>
  <c r="O28" i="2"/>
  <c r="B61" i="2" s="1"/>
  <c r="O26" i="2"/>
  <c r="A60" i="2" s="1"/>
  <c r="O25" i="2"/>
  <c r="B60" i="2" s="1"/>
  <c r="M40" i="2"/>
  <c r="M39" i="2"/>
  <c r="M38" i="2"/>
  <c r="M37" i="2"/>
  <c r="M36" i="2"/>
  <c r="M35" i="2"/>
  <c r="M34" i="2"/>
  <c r="M33" i="2"/>
  <c r="M32" i="2"/>
  <c r="M31" i="2"/>
  <c r="M30" i="2"/>
  <c r="M29" i="2"/>
  <c r="M28" i="2"/>
  <c r="M27" i="2"/>
  <c r="M26" i="2"/>
  <c r="M25" i="2"/>
  <c r="M24" i="2"/>
  <c r="M23" i="2"/>
  <c r="M22" i="2"/>
  <c r="M21" i="2"/>
  <c r="M20" i="2"/>
  <c r="M19" i="2"/>
  <c r="M18" i="2"/>
  <c r="M17" i="2"/>
  <c r="M16" i="2"/>
  <c r="M15" i="2"/>
  <c r="M14" i="2"/>
  <c r="M13" i="2"/>
  <c r="M12" i="2"/>
  <c r="M11" i="2"/>
  <c r="M10" i="2"/>
  <c r="J41" i="2"/>
  <c r="C61" i="2"/>
  <c r="C60" i="2"/>
  <c r="C59" i="2"/>
  <c r="C58" i="2"/>
  <c r="C57" i="2"/>
  <c r="C56" i="2"/>
  <c r="O23" i="2"/>
  <c r="A59" i="2" s="1"/>
  <c r="O22" i="2"/>
  <c r="B59" i="2" s="1"/>
  <c r="O20" i="2"/>
  <c r="A58" i="2" s="1"/>
  <c r="O19" i="2"/>
  <c r="B58" i="2" s="1"/>
  <c r="O16" i="2"/>
  <c r="B57" i="2" s="1"/>
  <c r="O13" i="2"/>
  <c r="B56" i="2" s="1"/>
  <c r="O10" i="2"/>
  <c r="B55" i="2" s="1"/>
  <c r="H24" i="3"/>
  <c r="I24" i="3"/>
  <c r="K41" i="2"/>
  <c r="K46" i="2" s="1"/>
  <c r="A11" i="3"/>
  <c r="A23" i="3"/>
  <c r="A22" i="3"/>
  <c r="A21" i="3"/>
  <c r="A20" i="3"/>
  <c r="A19" i="3"/>
  <c r="A18" i="3"/>
  <c r="A17" i="3"/>
  <c r="A16" i="3"/>
  <c r="A15" i="3"/>
  <c r="A14" i="3"/>
  <c r="A13" i="3"/>
  <c r="A12" i="3"/>
  <c r="F24" i="3"/>
  <c r="F26" i="3" s="1"/>
  <c r="E24" i="3"/>
  <c r="E26" i="3" s="1"/>
  <c r="D24" i="3"/>
  <c r="D26" i="3" s="1"/>
  <c r="C24" i="3"/>
  <c r="C26" i="3" s="1"/>
  <c r="B24" i="3"/>
  <c r="B26" i="3" s="1"/>
  <c r="F41" i="2"/>
  <c r="F43" i="2" s="1"/>
  <c r="B41" i="2"/>
  <c r="B43" i="2" s="1"/>
  <c r="C41" i="2"/>
  <c r="C43" i="2" s="1"/>
  <c r="D41" i="2"/>
  <c r="D43" i="2" s="1"/>
  <c r="E41" i="2"/>
  <c r="E43" i="2" s="1"/>
  <c r="I29" i="3" l="1"/>
  <c r="F29" i="3"/>
  <c r="B27" i="3" s="1"/>
  <c r="L24" i="3"/>
  <c r="J46" i="2"/>
  <c r="F46" i="2"/>
  <c r="M41" i="2"/>
  <c r="D27" i="3" l="1"/>
  <c r="E27" i="3"/>
  <c r="C27" i="3"/>
  <c r="F27" i="3"/>
  <c r="D44" i="2"/>
  <c r="B44" i="2"/>
  <c r="F44" i="2"/>
  <c r="E44" i="2"/>
  <c r="C4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%username%</author>
  </authors>
  <commentList>
    <comment ref="E8" authorId="0" shapeId="0" xr:uid="{00000000-0006-0000-0100-000001000000}">
      <text>
        <r>
          <rPr>
            <b/>
            <sz val="9"/>
            <color indexed="10"/>
            <rFont val="Tahoma"/>
            <family val="2"/>
          </rPr>
          <t>Type Org Name</t>
        </r>
      </text>
    </comment>
    <comment ref="F8" authorId="0" shapeId="0" xr:uid="{00000000-0006-0000-0100-000002000000}">
      <text>
        <r>
          <rPr>
            <b/>
            <sz val="9"/>
            <color indexed="10"/>
            <rFont val="Tahoma"/>
            <family val="2"/>
          </rPr>
          <t>Type Org Name</t>
        </r>
      </text>
    </comment>
    <comment ref="J8" authorId="0" shapeId="0" xr:uid="{00000000-0006-0000-0100-000003000000}">
      <text>
        <r>
          <rPr>
            <b/>
            <sz val="9"/>
            <color indexed="10"/>
            <rFont val="Tahoma"/>
            <family val="2"/>
          </rPr>
          <t>Type Org Name</t>
        </r>
      </text>
    </comment>
    <comment ref="D9" authorId="0" shapeId="0" xr:uid="{00000000-0006-0000-0100-000004000000}">
      <text>
        <r>
          <rPr>
            <b/>
            <sz val="9"/>
            <color indexed="10"/>
            <rFont val="Tahoma"/>
            <family val="2"/>
          </rPr>
          <t>Type Org #</t>
        </r>
      </text>
    </comment>
    <comment ref="E9" authorId="0" shapeId="0" xr:uid="{00000000-0006-0000-0100-000005000000}">
      <text>
        <r>
          <rPr>
            <b/>
            <sz val="9"/>
            <color indexed="10"/>
            <rFont val="Tahoma"/>
            <family val="2"/>
          </rPr>
          <t>Type Org #</t>
        </r>
      </text>
    </comment>
    <comment ref="F9" authorId="0" shapeId="0" xr:uid="{00000000-0006-0000-0100-000006000000}">
      <text>
        <r>
          <rPr>
            <b/>
            <sz val="9"/>
            <color indexed="10"/>
            <rFont val="Tahoma"/>
            <family val="2"/>
          </rPr>
          <t>Type Org #</t>
        </r>
      </text>
    </comment>
    <comment ref="J9" authorId="0" shapeId="0" xr:uid="{00000000-0006-0000-0100-000007000000}">
      <text>
        <r>
          <rPr>
            <b/>
            <sz val="9"/>
            <color indexed="10"/>
            <rFont val="Tahoma"/>
            <family val="2"/>
          </rPr>
          <t>Type Org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Michelle</author>
    <author>%username%</author>
  </authors>
  <commentList>
    <comment ref="B6" authorId="0" shapeId="0" xr:uid="{77E3F2EC-C42B-4DE9-B46F-E107E9F2CDE1}">
      <text>
        <r>
          <rPr>
            <b/>
            <sz val="9"/>
            <color indexed="81"/>
            <rFont val="Tahoma"/>
            <family val="2"/>
          </rPr>
          <t>Michelle:</t>
        </r>
        <r>
          <rPr>
            <sz val="9"/>
            <color indexed="81"/>
            <rFont val="Tahoma"/>
            <family val="2"/>
          </rPr>
          <t xml:space="preserve">
</t>
        </r>
      </text>
    </comment>
    <comment ref="E8" authorId="1" shapeId="0" xr:uid="{00000000-0006-0000-0200-000001000000}">
      <text>
        <r>
          <rPr>
            <sz val="9"/>
            <color indexed="81"/>
            <rFont val="Tahoma"/>
            <family val="2"/>
          </rPr>
          <t xml:space="preserve">
</t>
        </r>
        <r>
          <rPr>
            <b/>
            <sz val="9"/>
            <color indexed="81"/>
            <rFont val="Tahoma"/>
            <family val="2"/>
          </rPr>
          <t>Enter Org description manually</t>
        </r>
      </text>
    </comment>
    <comment ref="F8" authorId="1" shapeId="0" xr:uid="{00000000-0006-0000-0200-000002000000}">
      <text>
        <r>
          <rPr>
            <sz val="9"/>
            <color indexed="81"/>
            <rFont val="Tahoma"/>
            <family val="2"/>
          </rPr>
          <t xml:space="preserve">
</t>
        </r>
        <r>
          <rPr>
            <b/>
            <sz val="9"/>
            <color indexed="81"/>
            <rFont val="Tahoma"/>
            <family val="2"/>
          </rPr>
          <t>Enter Org description manually</t>
        </r>
      </text>
    </comment>
    <comment ref="H8" authorId="1" shapeId="0" xr:uid="{B3BE562F-DF1E-4798-8C0A-FA3E1261CAAE}">
      <text>
        <r>
          <rPr>
            <sz val="9"/>
            <color indexed="81"/>
            <rFont val="Tahoma"/>
            <family val="2"/>
          </rPr>
          <t xml:space="preserve">
</t>
        </r>
        <r>
          <rPr>
            <b/>
            <sz val="9"/>
            <color indexed="81"/>
            <rFont val="Tahoma"/>
            <family val="2"/>
          </rPr>
          <t>Enter Org description manually</t>
        </r>
      </text>
    </comment>
    <comment ref="I8" authorId="1" shapeId="0" xr:uid="{CD9EF9A4-A5AC-4695-82C7-4E4C8707DB37}">
      <text>
        <r>
          <rPr>
            <sz val="9"/>
            <color indexed="81"/>
            <rFont val="Tahoma"/>
            <family val="2"/>
          </rPr>
          <t xml:space="preserve">
</t>
        </r>
        <r>
          <rPr>
            <b/>
            <sz val="9"/>
            <color indexed="81"/>
            <rFont val="Tahoma"/>
            <family val="2"/>
          </rPr>
          <t>Enter Org description manually</t>
        </r>
      </text>
    </comment>
    <comment ref="E9" authorId="1" shapeId="0" xr:uid="{00000000-0006-0000-0200-000005000000}">
      <text>
        <r>
          <rPr>
            <sz val="9"/>
            <color indexed="81"/>
            <rFont val="Tahoma"/>
            <family val="2"/>
          </rPr>
          <t xml:space="preserve">
</t>
        </r>
        <r>
          <rPr>
            <b/>
            <sz val="9"/>
            <color indexed="81"/>
            <rFont val="Tahoma"/>
            <family val="2"/>
          </rPr>
          <t>Enter Org number</t>
        </r>
        <r>
          <rPr>
            <sz val="9"/>
            <color indexed="81"/>
            <rFont val="Tahoma"/>
            <family val="2"/>
          </rPr>
          <t xml:space="preserve">
</t>
        </r>
      </text>
    </comment>
    <comment ref="F9" authorId="1" shapeId="0" xr:uid="{00000000-0006-0000-0200-000006000000}">
      <text>
        <r>
          <rPr>
            <sz val="9"/>
            <color indexed="81"/>
            <rFont val="Tahoma"/>
            <family val="2"/>
          </rPr>
          <t xml:space="preserve">
</t>
        </r>
        <r>
          <rPr>
            <b/>
            <sz val="9"/>
            <color indexed="81"/>
            <rFont val="Tahoma"/>
            <family val="2"/>
          </rPr>
          <t>Enter Org number</t>
        </r>
        <r>
          <rPr>
            <sz val="9"/>
            <color indexed="81"/>
            <rFont val="Tahoma"/>
            <family val="2"/>
          </rPr>
          <t xml:space="preserve">
</t>
        </r>
      </text>
    </comment>
    <comment ref="H9" authorId="1" shapeId="0" xr:uid="{47CB10F0-80C8-4444-99E8-22E871FAFE3F}">
      <text>
        <r>
          <rPr>
            <sz val="9"/>
            <color indexed="81"/>
            <rFont val="Tahoma"/>
            <family val="2"/>
          </rPr>
          <t xml:space="preserve">
</t>
        </r>
        <r>
          <rPr>
            <b/>
            <sz val="9"/>
            <color indexed="81"/>
            <rFont val="Tahoma"/>
            <family val="2"/>
          </rPr>
          <t>Enter Org number</t>
        </r>
        <r>
          <rPr>
            <sz val="9"/>
            <color indexed="81"/>
            <rFont val="Tahoma"/>
            <family val="2"/>
          </rPr>
          <t xml:space="preserve">
</t>
        </r>
      </text>
    </comment>
    <comment ref="I9" authorId="1" shapeId="0" xr:uid="{CBFEBD75-4483-42C1-8C98-66B0ADA4EB3A}">
      <text>
        <r>
          <rPr>
            <sz val="9"/>
            <color indexed="81"/>
            <rFont val="Tahoma"/>
            <family val="2"/>
          </rPr>
          <t xml:space="preserve">
</t>
        </r>
        <r>
          <rPr>
            <b/>
            <sz val="9"/>
            <color indexed="81"/>
            <rFont val="Tahoma"/>
            <family val="2"/>
          </rPr>
          <t>Enter Org number</t>
        </r>
        <r>
          <rPr>
            <sz val="9"/>
            <color indexed="81"/>
            <rFont val="Tahoma"/>
            <family val="2"/>
          </rPr>
          <t xml:space="preserve">
</t>
        </r>
      </text>
    </comment>
  </commentList>
</comments>
</file>

<file path=xl/sharedStrings.xml><?xml version="1.0" encoding="utf-8"?>
<sst xmlns="http://schemas.openxmlformats.org/spreadsheetml/2006/main" count="235" uniqueCount="148">
  <si>
    <t>Leave
Hours</t>
  </si>
  <si>
    <t>Org #
Hours</t>
  </si>
  <si>
    <t>S#:</t>
  </si>
  <si>
    <t>Charge Org #</t>
  </si>
  <si>
    <t>% Effort by Org</t>
  </si>
  <si>
    <t>Employee Name:</t>
  </si>
  <si>
    <t>Overload
Org #
Hours</t>
  </si>
  <si>
    <t>General Directions:</t>
  </si>
  <si>
    <t>Line by Line Directions:</t>
  </si>
  <si>
    <t>2.  Type your name and S# in the provided spaces.</t>
  </si>
  <si>
    <t>7.  Enter overload (extra duty) hours in the provided columns.  (Contact accounting if</t>
  </si>
  <si>
    <t xml:space="preserve">    you need additional columns.)</t>
  </si>
  <si>
    <t>8.  Enter leave time in the provided column and use the drop down box to select the leave type.</t>
  </si>
  <si>
    <t>Choose work month and year</t>
  </si>
  <si>
    <t>Drop Down Box Data Cells:</t>
  </si>
  <si>
    <t>6.  In the effort reporting section:  enter a description of the tasks performed for each grant.</t>
  </si>
  <si>
    <t xml:space="preserve">     Please use the descriptions in the budget narrative, as well as additional info if needed.</t>
  </si>
  <si>
    <t>Leave code:</t>
  </si>
  <si>
    <t>Leave 
Code</t>
  </si>
  <si>
    <t>Instructions</t>
  </si>
  <si>
    <t>9.  Provide copies of approved leave requests for all sick and annual leave.  Administrative</t>
  </si>
  <si>
    <t xml:space="preserve">     and holiday time and school closures do not require approved leave requests.</t>
  </si>
  <si>
    <t>Month / Year</t>
  </si>
  <si>
    <t>Period ending</t>
  </si>
  <si>
    <t>Choose bi-weekly period ending</t>
  </si>
  <si>
    <t>Org Codes</t>
  </si>
  <si>
    <t>Short Name</t>
  </si>
  <si>
    <t>Select from drop down list.</t>
  </si>
  <si>
    <t>Type in yellow cells.</t>
  </si>
  <si>
    <t>-Monthly employees, be sure to select the correct tab.  Use the drop down to pick the month.</t>
  </si>
  <si>
    <r>
      <t>-</t>
    </r>
    <r>
      <rPr>
        <b/>
        <i/>
        <sz val="11"/>
        <color indexed="12"/>
        <rFont val="Calibri"/>
        <family val="2"/>
      </rPr>
      <t>Biweekly</t>
    </r>
    <r>
      <rPr>
        <i/>
        <sz val="11"/>
        <color indexed="12"/>
        <rFont val="Calibri"/>
        <family val="2"/>
      </rPr>
      <t xml:space="preserve"> employees, be sure to select the correct tab.  </t>
    </r>
    <r>
      <rPr>
        <b/>
        <i/>
        <sz val="11"/>
        <color indexed="12"/>
        <rFont val="Calibri"/>
        <family val="2"/>
      </rPr>
      <t>Use the drop down to pick the pay period.</t>
    </r>
  </si>
  <si>
    <t>1.  Use the drop-down box to select the month and year or biweekly pay period  worked.</t>
  </si>
  <si>
    <t>4.  Using a recognized grant org number will cause the grant name to populate.</t>
  </si>
  <si>
    <r>
      <t xml:space="preserve">-ALL </t>
    </r>
    <r>
      <rPr>
        <i/>
        <sz val="11"/>
        <color indexed="10"/>
        <rFont val="Calibri"/>
        <family val="2"/>
      </rPr>
      <t xml:space="preserve">paid time in each pay period must be accounted for.  </t>
    </r>
  </si>
  <si>
    <t xml:space="preserve">See Caution, on Tab 1-Instructions of workbook. </t>
  </si>
  <si>
    <t xml:space="preserve">
Org #
Hours</t>
  </si>
  <si>
    <t>Org No.</t>
  </si>
  <si>
    <t>Work Effort Description</t>
  </si>
  <si>
    <t>-Report your time to the nearest 1/4 hour (15 minute) increment.</t>
  </si>
  <si>
    <t xml:space="preserve">-Attach Leave requests from the E-Leave system or E-Leave generate emails that show date, </t>
  </si>
  <si>
    <t>leave type and hours that support the time sheet</t>
  </si>
  <si>
    <t xml:space="preserve">      you work on.  Separate hours paid with base salary/contract from overload and extra pay jobs.</t>
  </si>
  <si>
    <t>3.  Grey boxes are select from list boxes and cause other fields to populate, yellow are to be typed in.</t>
  </si>
  <si>
    <t xml:space="preserve">3.  On line 9, select from List or manually enter the org number for each different department or grant </t>
  </si>
  <si>
    <t>Total XTR/Overload Hrs</t>
  </si>
  <si>
    <t>XTR Pay Orgs</t>
  </si>
  <si>
    <t>Base pay Orgs</t>
  </si>
  <si>
    <t>Total Hrs
per Day</t>
  </si>
  <si>
    <t>Total Base Job/Contract Hrs Worked</t>
  </si>
  <si>
    <t>Short Name  Grant/ Department Org</t>
  </si>
  <si>
    <t>Short Name Grant / Department</t>
  </si>
  <si>
    <t>Select Data or blank from List / Attach E-Leave Request</t>
  </si>
  <si>
    <t>Total Base Salary/Contract Workload Hrs Worked</t>
  </si>
  <si>
    <t>Total Leave Hrs</t>
  </si>
  <si>
    <t>Short Org Names</t>
  </si>
  <si>
    <r>
      <t xml:space="preserve">     </t>
    </r>
    <r>
      <rPr>
        <b/>
        <sz val="11"/>
        <color indexed="10"/>
        <rFont val="Calibri"/>
        <family val="2"/>
      </rPr>
      <t xml:space="preserve">REMEMBER:  </t>
    </r>
    <r>
      <rPr>
        <sz val="11"/>
        <color indexed="10"/>
        <rFont val="Calibri"/>
        <family val="2"/>
      </rPr>
      <t xml:space="preserve"> All paid work effort needs to be accounted for in each pay period.</t>
    </r>
  </si>
  <si>
    <t>select month from list</t>
  </si>
  <si>
    <t>% Effort - Base Pay by Org No.</t>
  </si>
  <si>
    <t>Use drop down, below</t>
  </si>
  <si>
    <t xml:space="preserve">If your time is charged to a grant, you may face criminal charges under the Federal False Claims Act for reporting incorrect hours on your time report.  </t>
  </si>
  <si>
    <t>If you knowingly submit an inaccurate time report which is billed to a federal grant, you may be liable for 
"a civil penalty of not less than $5,000 and not more than $10,000, plus 3 times the amount of damages which the Government sustains."  31 U.S.C. § 3729.</t>
  </si>
  <si>
    <t>IMPORTANT!  CAUTION!                                               PLEASE READ BEFORE COMPLETING TIME REPORTS!</t>
  </si>
  <si>
    <t>-Start each time report from the updated time report on portal.  New grants will be added to the list.</t>
  </si>
  <si>
    <t>Grant Supervisor Typed Name:</t>
  </si>
  <si>
    <t>Approving all non-grant related hours indicated:</t>
  </si>
  <si>
    <t>Regular Supervisor Typed Name (if different)</t>
  </si>
  <si>
    <t>-Submit your completed, signed time report to your direct/grant supervisor for review and approval.</t>
  </si>
  <si>
    <t>-If necessary, the Grant Program Director will sign for Grant hours worked, and your regular supervisor</t>
  </si>
  <si>
    <t>will sign for your regular hours worked.  Discuss with Grant Project Director for further information.</t>
  </si>
  <si>
    <r>
      <t xml:space="preserve">Effort Reporting:    </t>
    </r>
    <r>
      <rPr>
        <sz val="8"/>
        <color indexed="8"/>
        <rFont val="Calibri"/>
        <family val="2"/>
      </rPr>
      <t>Please briefly summarize the tasks performed in support of each grant or non-grant org below.  Please use the description provided on the grant budget narrative and provide additional detail wherever necessary.  Multiple columns can be used per grant org for different grant tasks. 130 Characters Maximum</t>
    </r>
  </si>
  <si>
    <r>
      <t>Effort Reporting:   B</t>
    </r>
    <r>
      <rPr>
        <sz val="8"/>
        <color indexed="8"/>
        <rFont val="Calibri"/>
        <family val="2"/>
      </rPr>
      <t>riefly summarize the tasks performed on each grant or non-grant org below.  Please use the description provided on the grant budget narrative and provide additional detail wherever necessary.  Multiple columns can be used per grant org for different grant tasks. 130 Characters Maximum</t>
    </r>
  </si>
  <si>
    <t>Grant Labor and Effort Distribution Report-Monthly Employees</t>
  </si>
  <si>
    <t>Grant Labor and Effort Distribution Report-Hourly Employees</t>
  </si>
  <si>
    <t>Grant Labor and Effort Distribution Reporting</t>
  </si>
  <si>
    <t>Employee Signature, Date and Certification:</t>
  </si>
  <si>
    <r>
      <rPr>
        <b/>
        <i/>
        <sz val="11"/>
        <rFont val="Calibri"/>
        <family val="2"/>
      </rPr>
      <t>Grant Supervisor Signature, Date and Certification:</t>
    </r>
    <r>
      <rPr>
        <sz val="11"/>
        <color indexed="12"/>
        <rFont val="Calibri"/>
        <family val="2"/>
      </rPr>
      <t xml:space="preserve">
</t>
    </r>
    <r>
      <rPr>
        <sz val="9"/>
        <color indexed="12"/>
        <rFont val="Calibri"/>
        <family val="2"/>
      </rPr>
      <t>I certify that I have first-hand knowledge of (or have used suitable means of verifying) work performed by this employee and that the time (and related salary and benefits expense) distribution for the period covered is reasonable in relation to the work performed.</t>
    </r>
  </si>
  <si>
    <t xml:space="preserve"> </t>
  </si>
  <si>
    <t>EDU Education</t>
  </si>
  <si>
    <t>EIC Electricity Ind Commercial</t>
  </si>
  <si>
    <t>Counseling Services</t>
  </si>
  <si>
    <t>Career Guidance and Placement</t>
  </si>
  <si>
    <t>Continuing Educ Workplace Ed</t>
  </si>
  <si>
    <t>11XXXX</t>
  </si>
  <si>
    <t>General Fund Orgs</t>
  </si>
  <si>
    <t>Morgan Community College</t>
  </si>
  <si>
    <r>
      <t xml:space="preserve">      - Hourly employees - </t>
    </r>
    <r>
      <rPr>
        <b/>
        <sz val="11"/>
        <color rgb="FF0000FF"/>
        <rFont val="Calibri"/>
        <family val="2"/>
        <scheme val="minor"/>
      </rPr>
      <t xml:space="preserve"> must be submitted at time Banner electronic timesheet is </t>
    </r>
  </si>
  <si>
    <r>
      <t xml:space="preserve">             </t>
    </r>
    <r>
      <rPr>
        <b/>
        <sz val="11"/>
        <color rgb="FF0000FF"/>
        <rFont val="Calibri"/>
        <family val="2"/>
        <scheme val="minor"/>
      </rPr>
      <t xml:space="preserve">submitted for approval.  (If not submitted, the Banner timesheet may not be approved and your pay will </t>
    </r>
  </si>
  <si>
    <t>10. Print and sign your time report.</t>
  </si>
  <si>
    <t>Sign and date in yellow box, below.</t>
  </si>
  <si>
    <t xml:space="preserve">Sign and date in yellow box, below.  </t>
  </si>
  <si>
    <t xml:space="preserve">             be delayed.)  Supervisors should review, sign and submit to Accounting by the following Monday.</t>
  </si>
  <si>
    <r>
      <t xml:space="preserve">     - Monthly employees -</t>
    </r>
    <r>
      <rPr>
        <b/>
        <sz val="11"/>
        <color rgb="FF0000FF"/>
        <rFont val="Calibri"/>
        <family val="2"/>
        <scheme val="minor"/>
      </rPr>
      <t xml:space="preserve"> must be submitted to supervisors by the 3rd  of each month.  Supervisors should </t>
    </r>
  </si>
  <si>
    <r>
      <t xml:space="preserve">            </t>
    </r>
    <r>
      <rPr>
        <b/>
        <sz val="11"/>
        <color rgb="FF0000FF"/>
        <rFont val="Calibri"/>
        <family val="2"/>
        <scheme val="minor"/>
      </rPr>
      <t>review, sign, and submit to Accounting by the 5th of the month.</t>
    </r>
  </si>
  <si>
    <t>Sick</t>
  </si>
  <si>
    <t>Other</t>
  </si>
  <si>
    <t>Select below:</t>
  </si>
  <si>
    <t>ENG English</t>
  </si>
  <si>
    <t>Holiday</t>
  </si>
  <si>
    <t>Perkins Basic Grant Acad Support</t>
  </si>
  <si>
    <t>Perkins Basic Grant Stud Svc</t>
  </si>
  <si>
    <t>ReallocatedHrs</t>
  </si>
  <si>
    <t>Adjusted Hours</t>
  </si>
  <si>
    <t>Total Hrs Worked</t>
  </si>
  <si>
    <t>Total Worked Hours</t>
  </si>
  <si>
    <t xml:space="preserve">     by Accounting) - enter total hours worked for each day.  Then on Allocated Hours line reduce the grant hours</t>
  </si>
  <si>
    <t xml:space="preserve">     hours to the column using the Grant FOAP.  All allocated hours should net to $0.</t>
  </si>
  <si>
    <t xml:space="preserve">     in the column used to report regulay pay FOAP by the amount to be allocated to the Grant activity, and add those </t>
  </si>
  <si>
    <t>5.  Enter hours worked for each grant org.  (If grant hours are based on a separate allocation (plan approved</t>
  </si>
  <si>
    <t>Perkins Basic Instruction</t>
  </si>
  <si>
    <t>NSF Grant</t>
  </si>
  <si>
    <t xml:space="preserve">I certify the accuracy of the tasks listed, hours worked, and authorized time off as recorded above. I understand that intentional or willful falsification of time records is a violation of MCC policy subject to disciplinary action, up to and including immediate termination and may also subject me to civil and criminal prosecution.  </t>
  </si>
  <si>
    <t xml:space="preserve"> |---Primary hours paid from Base Salary/Contract---|</t>
  </si>
  <si>
    <t>Secondary hours:  XTR Pay/Individual Adjunct Jobs</t>
  </si>
  <si>
    <t>REV 9.19</t>
  </si>
  <si>
    <t xml:space="preserve">Title V SUCCESS </t>
  </si>
  <si>
    <r>
      <rPr>
        <b/>
        <i/>
        <sz val="11"/>
        <rFont val="Calibri"/>
        <family val="2"/>
      </rPr>
      <t>GRANT Supervisor Signature, Date and Certification:</t>
    </r>
    <r>
      <rPr>
        <sz val="11"/>
        <color indexed="12"/>
        <rFont val="Calibri"/>
        <family val="2"/>
      </rPr>
      <t xml:space="preserve">
</t>
    </r>
    <r>
      <rPr>
        <sz val="9"/>
        <color indexed="12"/>
        <rFont val="Calibri"/>
        <family val="2"/>
      </rPr>
      <t>I certify that I have first-hand knowledge of (or have used suitable means of verifying) work performed by this employee and that the time (and related salary and benefits expense) distribution for the period covered is reasonable in relation to the work performed.</t>
    </r>
  </si>
  <si>
    <t>Annual</t>
  </si>
  <si>
    <t>13XXXX</t>
  </si>
  <si>
    <t>Workstudy</t>
  </si>
  <si>
    <t>Secondary ABE GED</t>
  </si>
  <si>
    <t>Secondary hours: XTR Pay/Individual Adjunct Jobs</t>
  </si>
  <si>
    <t>Perkins Innovations in CTE Grant</t>
  </si>
  <si>
    <t>Admin Leave</t>
  </si>
  <si>
    <t>STEM Instruction</t>
  </si>
  <si>
    <t>STEM Academic Support</t>
  </si>
  <si>
    <t>STEM Student Services</t>
  </si>
  <si>
    <t>STEM Institutional Support</t>
  </si>
  <si>
    <t>COSI Finish What you Started</t>
  </si>
  <si>
    <t>CRRSAA MSI Instruction</t>
  </si>
  <si>
    <t>CRSAA Student Services</t>
  </si>
  <si>
    <t>State Work Study Instruction</t>
  </si>
  <si>
    <t>AELA Grant</t>
  </si>
  <si>
    <t>rev Jan 2023</t>
  </si>
  <si>
    <t>September 2023</t>
  </si>
  <si>
    <t>October 2023</t>
  </si>
  <si>
    <t>August 2023</t>
  </si>
  <si>
    <t>November 2023</t>
  </si>
  <si>
    <t>December 2023</t>
  </si>
  <si>
    <t>January 2024</t>
  </si>
  <si>
    <t>February 2024</t>
  </si>
  <si>
    <t>Mar 2024</t>
  </si>
  <si>
    <t>April 2024</t>
  </si>
  <si>
    <t>May 2024</t>
  </si>
  <si>
    <t>Jun 2024</t>
  </si>
  <si>
    <t>Jul 2024</t>
  </si>
  <si>
    <t>Aug 2024</t>
  </si>
  <si>
    <t>Return to Earn</t>
  </si>
  <si>
    <t>Title V Mi Casa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</si>
</sst>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F800]dddd\,\ mmmm\ dd\,\ yyyy"/>
    <numFmt numFmtId="165" formatCode="mm/dd/yy;@"/>
  </numFmts>
  <fonts count="67" x14ac:knownFonts="1">
    <font>
      <sz val="11"/>
      <color theme="1"/>
      <name val="Calibri"/>
      <family val="2"/>
      <scheme val="minor"/>
    </font>
    <font>
      <b/>
      <sz val="16"/>
      <name val="Calibri"/>
      <family val="2"/>
    </font>
    <font>
      <sz val="8"/>
      <color indexed="8"/>
      <name val="Calibri"/>
      <family val="2"/>
    </font>
    <font>
      <sz val="11"/>
      <color indexed="10"/>
      <name val="Calibri"/>
      <family val="2"/>
    </font>
    <font>
      <sz val="9"/>
      <color indexed="81"/>
      <name val="Tahoma"/>
      <family val="2"/>
    </font>
    <font>
      <b/>
      <sz val="11"/>
      <color indexed="10"/>
      <name val="Calibri"/>
      <family val="2"/>
    </font>
    <font>
      <b/>
      <sz val="9"/>
      <color indexed="81"/>
      <name val="Tahoma"/>
      <family val="2"/>
    </font>
    <font>
      <sz val="11"/>
      <color indexed="12"/>
      <name val="Calibri"/>
      <family val="2"/>
    </font>
    <font>
      <i/>
      <sz val="11"/>
      <color indexed="12"/>
      <name val="Calibri"/>
      <family val="2"/>
    </font>
    <font>
      <b/>
      <i/>
      <sz val="11"/>
      <color indexed="12"/>
      <name val="Calibri"/>
      <family val="2"/>
    </font>
    <font>
      <i/>
      <sz val="11"/>
      <color indexed="10"/>
      <name val="Calibri"/>
      <family val="2"/>
    </font>
    <font>
      <i/>
      <sz val="10"/>
      <name val="Calibri"/>
      <family val="2"/>
    </font>
    <font>
      <b/>
      <sz val="10"/>
      <name val="Calibri"/>
      <family val="2"/>
    </font>
    <font>
      <b/>
      <i/>
      <sz val="11"/>
      <name val="Calibri"/>
      <family val="2"/>
    </font>
    <font>
      <sz val="9"/>
      <color indexed="12"/>
      <name val="Calibri"/>
      <family val="2"/>
    </font>
    <font>
      <b/>
      <sz val="14"/>
      <name val="Calibri"/>
      <family val="2"/>
    </font>
    <font>
      <b/>
      <sz val="9"/>
      <color indexed="10"/>
      <name val="Tahoma"/>
      <family val="2"/>
    </font>
    <font>
      <sz val="11"/>
      <color theme="1"/>
      <name val="Calibri"/>
      <family val="2"/>
      <scheme val="minor"/>
    </font>
    <font>
      <sz val="12"/>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0"/>
      <color theme="1"/>
      <name val="Tahoma"/>
      <family val="2"/>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9"/>
      <color theme="1"/>
      <name val="Calibri"/>
      <family val="2"/>
      <scheme val="minor"/>
    </font>
    <font>
      <i/>
      <sz val="11"/>
      <color theme="1"/>
      <name val="Calibri"/>
      <family val="2"/>
      <scheme val="minor"/>
    </font>
    <font>
      <sz val="14"/>
      <color theme="1"/>
      <name val="Calibri"/>
      <family val="2"/>
      <scheme val="minor"/>
    </font>
    <font>
      <sz val="10"/>
      <color theme="1"/>
      <name val="Calibri"/>
      <family val="2"/>
      <scheme val="minor"/>
    </font>
    <font>
      <sz val="8"/>
      <color rgb="FFFF0000"/>
      <name val="Calibri"/>
      <family val="2"/>
      <scheme val="minor"/>
    </font>
    <font>
      <sz val="10"/>
      <name val="Calibri"/>
      <family val="2"/>
      <scheme val="minor"/>
    </font>
    <font>
      <b/>
      <i/>
      <sz val="11"/>
      <color theme="1"/>
      <name val="Calibri"/>
      <family val="2"/>
      <scheme val="minor"/>
    </font>
    <font>
      <b/>
      <sz val="11"/>
      <color rgb="FFFF0000"/>
      <name val="Calibri"/>
      <family val="2"/>
      <scheme val="minor"/>
    </font>
    <font>
      <i/>
      <sz val="8"/>
      <color theme="1"/>
      <name val="Calibri"/>
      <family val="2"/>
      <scheme val="minor"/>
    </font>
    <font>
      <sz val="8"/>
      <color theme="1"/>
      <name val="Calibri"/>
      <family val="2"/>
      <scheme val="minor"/>
    </font>
    <font>
      <sz val="9"/>
      <color theme="1"/>
      <name val="Calibri"/>
      <family val="2"/>
      <scheme val="minor"/>
    </font>
    <font>
      <b/>
      <i/>
      <sz val="11"/>
      <color rgb="FFFF0000"/>
      <name val="Calibri"/>
      <family val="2"/>
      <scheme val="minor"/>
    </font>
    <font>
      <sz val="9"/>
      <color rgb="FF0000FF"/>
      <name val="Calibri"/>
      <family val="2"/>
      <scheme val="minor"/>
    </font>
    <font>
      <b/>
      <i/>
      <sz val="9"/>
      <color theme="1"/>
      <name val="Calibri"/>
      <family val="2"/>
      <scheme val="minor"/>
    </font>
    <font>
      <sz val="11"/>
      <color rgb="FF0000FF"/>
      <name val="Calibri"/>
      <family val="2"/>
      <scheme val="minor"/>
    </font>
    <font>
      <b/>
      <i/>
      <sz val="11"/>
      <color rgb="FF0000FF"/>
      <name val="Calibri"/>
      <family val="2"/>
      <scheme val="minor"/>
    </font>
    <font>
      <i/>
      <sz val="11"/>
      <name val="Calibri"/>
      <family val="2"/>
      <scheme val="minor"/>
    </font>
    <font>
      <sz val="11"/>
      <name val="Calibri"/>
      <family val="2"/>
      <scheme val="minor"/>
    </font>
    <font>
      <i/>
      <sz val="11"/>
      <color rgb="FF0000FF"/>
      <name val="Calibri"/>
      <family val="2"/>
      <scheme val="minor"/>
    </font>
    <font>
      <b/>
      <sz val="11"/>
      <color rgb="FF0000FF"/>
      <name val="Calibri"/>
      <family val="2"/>
      <scheme val="minor"/>
    </font>
    <font>
      <b/>
      <sz val="9"/>
      <color rgb="FF0000FF"/>
      <name val="Calibri"/>
      <family val="2"/>
      <scheme val="minor"/>
    </font>
    <font>
      <sz val="10"/>
      <color rgb="FF0000FF"/>
      <name val="Calibri"/>
      <family val="2"/>
    </font>
    <font>
      <b/>
      <sz val="12"/>
      <color rgb="FFFF0000"/>
      <name val="Calibri"/>
      <family val="2"/>
      <scheme val="minor"/>
    </font>
    <font>
      <b/>
      <sz val="8"/>
      <color theme="1"/>
      <name val="Calibri"/>
      <family val="2"/>
      <scheme val="minor"/>
    </font>
    <font>
      <sz val="11"/>
      <color rgb="FF0000FF"/>
      <name val="Calibri"/>
      <family val="2"/>
    </font>
    <font>
      <b/>
      <sz val="9"/>
      <color rgb="FFFF0000"/>
      <name val="Calibri"/>
      <family val="2"/>
      <scheme val="minor"/>
    </font>
    <font>
      <sz val="9"/>
      <color rgb="FFFF0000"/>
      <name val="Calibri"/>
      <family val="2"/>
      <scheme val="minor"/>
    </font>
    <font>
      <b/>
      <sz val="9"/>
      <color theme="1"/>
      <name val="Calibri"/>
      <family val="2"/>
      <scheme val="minor"/>
    </font>
    <font>
      <b/>
      <sz val="8"/>
      <color rgb="FFFF0000"/>
      <name val="Calibri"/>
      <family val="2"/>
      <scheme val="minor"/>
    </font>
    <font>
      <sz val="9"/>
      <color rgb="FF0000FF"/>
      <name val="Calibri"/>
      <family val="2"/>
    </font>
    <font>
      <sz val="8"/>
      <name val="Calibri"/>
      <family val="2"/>
      <scheme val="minor"/>
    </font>
  </fonts>
  <fills count="40">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CC"/>
        <bgColor indexed="64"/>
      </patternFill>
    </fill>
    <fill>
      <patternFill patternType="solid">
        <fgColor theme="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s>
  <borders count="51">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diagonal/>
    </border>
    <border>
      <left style="medium">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medium">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medium">
        <color auto="1"/>
      </bottom>
      <diagonal/>
    </border>
    <border>
      <left/>
      <right style="thin">
        <color auto="1"/>
      </right>
      <top/>
      <bottom/>
      <diagonal/>
    </border>
    <border>
      <left/>
      <right style="medium">
        <color auto="1"/>
      </right>
      <top/>
      <bottom/>
      <diagonal/>
    </border>
    <border>
      <left style="thin">
        <color auto="1"/>
      </left>
      <right style="thin">
        <color auto="1"/>
      </right>
      <top/>
      <bottom style="medium">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bottom style="thin">
        <color auto="1"/>
      </bottom>
      <diagonal/>
    </border>
    <border>
      <left/>
      <right style="medium">
        <color auto="1"/>
      </right>
      <top style="thin">
        <color auto="1"/>
      </top>
      <bottom style="medium">
        <color auto="1"/>
      </bottom>
      <diagonal/>
    </border>
  </borders>
  <cellStyleXfs count="46">
    <xf numFmtId="0" fontId="0" fillId="0" borderId="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20" fillId="27" borderId="0" applyNumberFormat="0" applyBorder="0" applyAlignment="0" applyProtection="0"/>
    <xf numFmtId="0" fontId="21" fillId="28" borderId="38" applyNumberFormat="0" applyAlignment="0" applyProtection="0"/>
    <xf numFmtId="0" fontId="22" fillId="29" borderId="39" applyNumberFormat="0" applyAlignment="0" applyProtection="0"/>
    <xf numFmtId="43" fontId="17" fillId="0" borderId="0" applyFont="0" applyFill="0" applyBorder="0" applyAlignment="0" applyProtection="0"/>
    <xf numFmtId="0" fontId="23" fillId="0" borderId="0" applyNumberFormat="0" applyFill="0" applyBorder="0" applyAlignment="0" applyProtection="0"/>
    <xf numFmtId="0" fontId="24" fillId="30" borderId="0" applyNumberFormat="0" applyBorder="0" applyAlignment="0" applyProtection="0"/>
    <xf numFmtId="0" fontId="25" fillId="0" borderId="40" applyNumberFormat="0" applyFill="0" applyAlignment="0" applyProtection="0"/>
    <xf numFmtId="0" fontId="26" fillId="0" borderId="41" applyNumberFormat="0" applyFill="0" applyAlignment="0" applyProtection="0"/>
    <xf numFmtId="0" fontId="27" fillId="0" borderId="42" applyNumberFormat="0" applyFill="0" applyAlignment="0" applyProtection="0"/>
    <xf numFmtId="0" fontId="27" fillId="0" borderId="0" applyNumberFormat="0" applyFill="0" applyBorder="0" applyAlignment="0" applyProtection="0"/>
    <xf numFmtId="0" fontId="28" fillId="31" borderId="38" applyNumberFormat="0" applyAlignment="0" applyProtection="0"/>
    <xf numFmtId="0" fontId="29" fillId="0" borderId="43" applyNumberFormat="0" applyFill="0" applyAlignment="0" applyProtection="0"/>
    <xf numFmtId="0" fontId="30" fillId="32" borderId="0" applyNumberFormat="0" applyBorder="0" applyAlignment="0" applyProtection="0"/>
    <xf numFmtId="0" fontId="18" fillId="0" borderId="0"/>
    <xf numFmtId="0" fontId="31" fillId="0" borderId="0"/>
    <xf numFmtId="0" fontId="17" fillId="33" borderId="44" applyNumberFormat="0" applyFont="0" applyAlignment="0" applyProtection="0"/>
    <xf numFmtId="0" fontId="32" fillId="28" borderId="45" applyNumberFormat="0" applyAlignment="0" applyProtection="0"/>
    <xf numFmtId="9" fontId="17" fillId="0" borderId="0" applyFont="0" applyFill="0" applyBorder="0" applyAlignment="0" applyProtection="0"/>
    <xf numFmtId="0" fontId="33" fillId="0" borderId="0" applyNumberFormat="0" applyFill="0" applyBorder="0" applyAlignment="0" applyProtection="0"/>
    <xf numFmtId="0" fontId="34" fillId="0" borderId="46" applyNumberFormat="0" applyFill="0" applyAlignment="0" applyProtection="0"/>
    <xf numFmtId="0" fontId="35" fillId="0" borderId="0" applyNumberFormat="0" applyFill="0" applyBorder="0" applyAlignment="0" applyProtection="0"/>
  </cellStyleXfs>
  <cellXfs count="209">
    <xf numFmtId="0" fontId="0" fillId="0" borderId="0" xfId="0"/>
    <xf numFmtId="0" fontId="1" fillId="0" borderId="0" xfId="38" applyFont="1" applyAlignment="1">
      <alignment horizontal="center"/>
    </xf>
    <xf numFmtId="0" fontId="1" fillId="2" borderId="0" xfId="38" applyFont="1" applyFill="1" applyAlignment="1">
      <alignment horizontal="left"/>
    </xf>
    <xf numFmtId="0" fontId="34" fillId="0" borderId="0" xfId="0" applyFont="1"/>
    <xf numFmtId="17" fontId="34" fillId="0" borderId="0" xfId="0" quotePrefix="1" applyNumberFormat="1" applyFont="1" applyAlignment="1">
      <alignment horizontal="center"/>
    </xf>
    <xf numFmtId="0" fontId="34" fillId="0" borderId="1" xfId="0" applyFont="1" applyBorder="1" applyAlignment="1">
      <alignment horizontal="center" wrapText="1"/>
    </xf>
    <xf numFmtId="17" fontId="36" fillId="0" borderId="0" xfId="0" quotePrefix="1" applyNumberFormat="1" applyFont="1" applyAlignment="1">
      <alignment horizontal="center" wrapText="1"/>
    </xf>
    <xf numFmtId="0" fontId="34" fillId="0" borderId="0" xfId="0" applyFont="1" applyAlignment="1">
      <alignment horizontal="center"/>
    </xf>
    <xf numFmtId="0" fontId="34" fillId="0" borderId="0" xfId="0" applyFont="1" applyAlignment="1">
      <alignment horizontal="center" wrapText="1"/>
    </xf>
    <xf numFmtId="0" fontId="37" fillId="0" borderId="0" xfId="0" applyFont="1"/>
    <xf numFmtId="17" fontId="38" fillId="34" borderId="0" xfId="0" quotePrefix="1" applyNumberFormat="1" applyFont="1" applyFill="1"/>
    <xf numFmtId="0" fontId="39" fillId="34" borderId="0" xfId="0" applyFont="1" applyFill="1"/>
    <xf numFmtId="0" fontId="38" fillId="34" borderId="0" xfId="0" quotePrefix="1" applyFont="1" applyFill="1"/>
    <xf numFmtId="0" fontId="40" fillId="0" borderId="0" xfId="0" applyFont="1" applyAlignment="1">
      <alignment vertical="center" wrapText="1"/>
    </xf>
    <xf numFmtId="0" fontId="41" fillId="0" borderId="0" xfId="0" applyFont="1"/>
    <xf numFmtId="0" fontId="42" fillId="0" borderId="2" xfId="0" applyFont="1" applyBorder="1"/>
    <xf numFmtId="0" fontId="0" fillId="0" borderId="3" xfId="0" applyBorder="1"/>
    <xf numFmtId="0" fontId="0" fillId="0" borderId="4" xfId="0" applyBorder="1"/>
    <xf numFmtId="0" fontId="43" fillId="0" borderId="0" xfId="0" applyFont="1"/>
    <xf numFmtId="0" fontId="44" fillId="0" borderId="0" xfId="0" applyFont="1" applyAlignment="1">
      <alignment horizontal="right"/>
    </xf>
    <xf numFmtId="0" fontId="45" fillId="0" borderId="1" xfId="0" applyFont="1" applyBorder="1" applyAlignment="1">
      <alignment horizontal="center" wrapText="1"/>
    </xf>
    <xf numFmtId="0" fontId="0" fillId="35" borderId="0" xfId="0" applyFill="1"/>
    <xf numFmtId="0" fontId="0" fillId="34" borderId="0" xfId="0" applyFill="1"/>
    <xf numFmtId="2" fontId="0" fillId="0" borderId="1" xfId="0" applyNumberFormat="1" applyBorder="1"/>
    <xf numFmtId="2" fontId="34" fillId="0" borderId="1" xfId="0" applyNumberFormat="1" applyFont="1" applyBorder="1"/>
    <xf numFmtId="0" fontId="43" fillId="0" borderId="0" xfId="0" applyFont="1" applyAlignment="1">
      <alignment horizontal="left" vertical="top" wrapText="1"/>
    </xf>
    <xf numFmtId="0" fontId="45" fillId="0" borderId="0" xfId="0" applyFont="1" applyAlignment="1">
      <alignment horizontal="center" wrapText="1"/>
    </xf>
    <xf numFmtId="0" fontId="46" fillId="0" borderId="0" xfId="0" applyFont="1" applyAlignment="1">
      <alignment wrapText="1"/>
    </xf>
    <xf numFmtId="0" fontId="47" fillId="0" borderId="0" xfId="0" applyFont="1" applyAlignment="1">
      <alignment horizontal="left"/>
    </xf>
    <xf numFmtId="0" fontId="46" fillId="0" borderId="3" xfId="0" applyFont="1" applyBorder="1" applyAlignment="1">
      <alignment wrapText="1"/>
    </xf>
    <xf numFmtId="0" fontId="0" fillId="0" borderId="1" xfId="0" applyBorder="1"/>
    <xf numFmtId="0" fontId="34" fillId="0" borderId="5" xfId="0" applyFont="1" applyBorder="1" applyAlignment="1">
      <alignment horizontal="center" wrapText="1"/>
    </xf>
    <xf numFmtId="0" fontId="0" fillId="0" borderId="5" xfId="0" applyBorder="1"/>
    <xf numFmtId="2" fontId="0" fillId="0" borderId="5" xfId="0" applyNumberFormat="1" applyBorder="1"/>
    <xf numFmtId="0" fontId="34" fillId="0" borderId="6" xfId="0" applyFont="1" applyBorder="1" applyAlignment="1">
      <alignment horizontal="center" wrapText="1"/>
    </xf>
    <xf numFmtId="0" fontId="34" fillId="0" borderId="7" xfId="0" applyFont="1" applyBorder="1" applyAlignment="1">
      <alignment horizontal="center" wrapText="1"/>
    </xf>
    <xf numFmtId="2" fontId="0" fillId="0" borderId="6" xfId="0" applyNumberFormat="1" applyBorder="1"/>
    <xf numFmtId="2" fontId="0" fillId="0" borderId="7" xfId="0" applyNumberFormat="1" applyBorder="1"/>
    <xf numFmtId="10" fontId="17" fillId="0" borderId="8" xfId="42" applyNumberFormat="1" applyFont="1" applyBorder="1" applyProtection="1"/>
    <xf numFmtId="0" fontId="48" fillId="0" borderId="0" xfId="0" applyFont="1" applyAlignment="1">
      <alignment horizontal="left" wrapText="1"/>
    </xf>
    <xf numFmtId="2" fontId="34" fillId="0" borderId="10" xfId="0" applyNumberFormat="1" applyFont="1" applyBorder="1"/>
    <xf numFmtId="0" fontId="49" fillId="0" borderId="0" xfId="0" applyFont="1" applyAlignment="1">
      <alignment horizontal="right"/>
    </xf>
    <xf numFmtId="0" fontId="34" fillId="0" borderId="0" xfId="0" applyFont="1" applyAlignment="1">
      <alignment horizontal="right"/>
    </xf>
    <xf numFmtId="0" fontId="45" fillId="0" borderId="1" xfId="0" applyFont="1" applyBorder="1" applyAlignment="1">
      <alignment wrapText="1"/>
    </xf>
    <xf numFmtId="0" fontId="45" fillId="0" borderId="6" xfId="0" applyFont="1" applyBorder="1" applyAlignment="1">
      <alignment horizontal="center" vertical="center" wrapText="1"/>
    </xf>
    <xf numFmtId="0" fontId="45" fillId="0" borderId="1" xfId="0" applyFont="1" applyBorder="1" applyAlignment="1">
      <alignment horizontal="center" vertical="center" wrapText="1"/>
    </xf>
    <xf numFmtId="0" fontId="45" fillId="0" borderId="11" xfId="0" applyFont="1" applyBorder="1" applyAlignment="1">
      <alignment wrapText="1"/>
    </xf>
    <xf numFmtId="0" fontId="45" fillId="0" borderId="12" xfId="0" applyFont="1" applyBorder="1" applyAlignment="1">
      <alignment wrapText="1"/>
    </xf>
    <xf numFmtId="0" fontId="39" fillId="0" borderId="13" xfId="0" applyFont="1" applyBorder="1" applyAlignment="1">
      <alignment horizontal="center" wrapText="1"/>
    </xf>
    <xf numFmtId="0" fontId="46" fillId="0" borderId="1" xfId="0" applyFont="1" applyBorder="1" applyAlignment="1">
      <alignment horizontal="left" shrinkToFit="1"/>
    </xf>
    <xf numFmtId="0" fontId="46" fillId="0" borderId="14" xfId="0" applyFont="1" applyBorder="1" applyAlignment="1">
      <alignment horizontal="center" shrinkToFit="1"/>
    </xf>
    <xf numFmtId="0" fontId="49" fillId="0" borderId="0" xfId="0" applyFont="1"/>
    <xf numFmtId="0" fontId="49" fillId="0" borderId="0" xfId="0" applyFont="1" applyAlignment="1">
      <alignment horizontal="center"/>
    </xf>
    <xf numFmtId="2" fontId="0" fillId="34" borderId="6" xfId="0" applyNumberFormat="1" applyFill="1" applyBorder="1" applyProtection="1">
      <protection locked="0"/>
    </xf>
    <xf numFmtId="2" fontId="0" fillId="34" borderId="1" xfId="0" applyNumberFormat="1" applyFill="1" applyBorder="1" applyProtection="1">
      <protection locked="0"/>
    </xf>
    <xf numFmtId="2" fontId="0" fillId="34" borderId="7" xfId="0" applyNumberFormat="1" applyFill="1" applyBorder="1" applyProtection="1">
      <protection locked="0"/>
    </xf>
    <xf numFmtId="0" fontId="45" fillId="34" borderId="1" xfId="0" applyFont="1" applyFill="1" applyBorder="1" applyAlignment="1" applyProtection="1">
      <alignment horizontal="center" vertical="center" wrapText="1"/>
      <protection locked="0"/>
    </xf>
    <xf numFmtId="0" fontId="45" fillId="34" borderId="7" xfId="0" applyFont="1" applyFill="1" applyBorder="1" applyAlignment="1" applyProtection="1">
      <alignment horizontal="center" vertical="center" wrapText="1"/>
      <protection locked="0"/>
    </xf>
    <xf numFmtId="0" fontId="0" fillId="35" borderId="6" xfId="0" applyFill="1" applyBorder="1" applyAlignment="1" applyProtection="1">
      <alignment horizontal="center"/>
      <protection locked="0"/>
    </xf>
    <xf numFmtId="0" fontId="0" fillId="35" borderId="1" xfId="0" applyFill="1" applyBorder="1" applyAlignment="1" applyProtection="1">
      <alignment horizontal="center"/>
      <protection locked="0"/>
    </xf>
    <xf numFmtId="0" fontId="0" fillId="34" borderId="1" xfId="0" applyFill="1" applyBorder="1" applyAlignment="1" applyProtection="1">
      <alignment horizontal="center" wrapText="1"/>
      <protection locked="0"/>
    </xf>
    <xf numFmtId="0" fontId="0" fillId="34" borderId="7" xfId="0" applyFill="1" applyBorder="1" applyAlignment="1" applyProtection="1">
      <alignment horizontal="center" wrapText="1"/>
      <protection locked="0"/>
    </xf>
    <xf numFmtId="0" fontId="44" fillId="0" borderId="0" xfId="0" applyFont="1" applyAlignment="1">
      <alignment wrapText="1"/>
    </xf>
    <xf numFmtId="0" fontId="0" fillId="0" borderId="15" xfId="0" applyBorder="1"/>
    <xf numFmtId="0" fontId="15" fillId="2" borderId="0" xfId="38" applyFont="1" applyFill="1" applyAlignment="1">
      <alignment horizontal="left"/>
    </xf>
    <xf numFmtId="0" fontId="37" fillId="0" borderId="0" xfId="0" applyFont="1" applyAlignment="1">
      <alignment horizontal="right"/>
    </xf>
    <xf numFmtId="0" fontId="0" fillId="0" borderId="1" xfId="0" applyBorder="1" applyAlignment="1">
      <alignment horizontal="center"/>
    </xf>
    <xf numFmtId="14" fontId="38" fillId="34" borderId="0" xfId="0" quotePrefix="1" applyNumberFormat="1" applyFont="1" applyFill="1"/>
    <xf numFmtId="2" fontId="0" fillId="0" borderId="8" xfId="0" applyNumberFormat="1" applyBorder="1"/>
    <xf numFmtId="2" fontId="0" fillId="0" borderId="9" xfId="0" applyNumberFormat="1" applyBorder="1"/>
    <xf numFmtId="9" fontId="17" fillId="0" borderId="0" xfId="42" applyFont="1" applyBorder="1" applyProtection="1"/>
    <xf numFmtId="0" fontId="49" fillId="0" borderId="0" xfId="0" applyFont="1" applyAlignment="1">
      <alignment horizontal="left"/>
    </xf>
    <xf numFmtId="0" fontId="0" fillId="0" borderId="16" xfId="0" applyBorder="1"/>
    <xf numFmtId="0" fontId="48" fillId="0" borderId="16" xfId="0" applyFont="1" applyBorder="1" applyAlignment="1">
      <alignment horizontal="left" wrapText="1"/>
    </xf>
    <xf numFmtId="0" fontId="50" fillId="0" borderId="16" xfId="0" applyFont="1" applyBorder="1" applyAlignment="1">
      <alignment horizontal="center" wrapText="1"/>
    </xf>
    <xf numFmtId="0" fontId="0" fillId="0" borderId="15" xfId="0" applyBorder="1" applyAlignment="1">
      <alignment horizontal="center"/>
    </xf>
    <xf numFmtId="0" fontId="0" fillId="0" borderId="11" xfId="0" applyBorder="1"/>
    <xf numFmtId="0" fontId="40" fillId="0" borderId="0" xfId="0" applyFont="1" applyAlignment="1">
      <alignment vertical="center"/>
    </xf>
    <xf numFmtId="0" fontId="34" fillId="0" borderId="0" xfId="0" applyFont="1" applyAlignment="1">
      <alignment horizontal="left"/>
    </xf>
    <xf numFmtId="2" fontId="0" fillId="0" borderId="0" xfId="0" applyNumberFormat="1"/>
    <xf numFmtId="0" fontId="45" fillId="0" borderId="0" xfId="0" applyFont="1" applyAlignment="1">
      <alignment horizontal="center" vertical="center" wrapText="1"/>
    </xf>
    <xf numFmtId="0" fontId="0" fillId="0" borderId="0" xfId="0" applyAlignment="1">
      <alignment horizontal="center" wrapText="1"/>
    </xf>
    <xf numFmtId="10" fontId="17" fillId="0" borderId="0" xfId="42" applyNumberFormat="1" applyFont="1" applyFill="1" applyBorder="1" applyProtection="1"/>
    <xf numFmtId="0" fontId="50" fillId="0" borderId="0" xfId="0" applyFont="1" applyAlignment="1">
      <alignment horizontal="center" wrapText="1"/>
    </xf>
    <xf numFmtId="0" fontId="1" fillId="0" borderId="0" xfId="38" applyFont="1" applyAlignment="1">
      <alignment horizontal="left"/>
    </xf>
    <xf numFmtId="0" fontId="43" fillId="34" borderId="13" xfId="0" applyFont="1" applyFill="1" applyBorder="1"/>
    <xf numFmtId="0" fontId="11" fillId="34" borderId="17" xfId="0" applyFont="1" applyFill="1" applyBorder="1" applyAlignment="1">
      <alignment wrapText="1"/>
    </xf>
    <xf numFmtId="0" fontId="11" fillId="34" borderId="18" xfId="0" applyFont="1" applyFill="1" applyBorder="1" applyAlignment="1">
      <alignment horizontal="left" wrapText="1"/>
    </xf>
    <xf numFmtId="0" fontId="51" fillId="0" borderId="0" xfId="0" applyFont="1"/>
    <xf numFmtId="0" fontId="47" fillId="0" borderId="0" xfId="0" quotePrefix="1" applyFont="1"/>
    <xf numFmtId="0" fontId="52" fillId="0" borderId="0" xfId="0" quotePrefix="1" applyFont="1"/>
    <xf numFmtId="0" fontId="53" fillId="0" borderId="0" xfId="0" applyFont="1"/>
    <xf numFmtId="0" fontId="54" fillId="0" borderId="0" xfId="0" quotePrefix="1" applyFont="1"/>
    <xf numFmtId="0" fontId="0" fillId="0" borderId="0" xfId="0" quotePrefix="1"/>
    <xf numFmtId="0" fontId="50" fillId="0" borderId="0" xfId="0" quotePrefix="1" applyFont="1"/>
    <xf numFmtId="0" fontId="37" fillId="0" borderId="0" xfId="0" quotePrefix="1" applyFont="1"/>
    <xf numFmtId="0" fontId="51" fillId="34" borderId="13" xfId="0" applyFont="1" applyFill="1" applyBorder="1"/>
    <xf numFmtId="0" fontId="0" fillId="34" borderId="17" xfId="0" applyFill="1" applyBorder="1"/>
    <xf numFmtId="0" fontId="35" fillId="34" borderId="17" xfId="0" applyFont="1" applyFill="1" applyBorder="1"/>
    <xf numFmtId="0" fontId="0" fillId="34" borderId="18" xfId="0" applyFill="1" applyBorder="1"/>
    <xf numFmtId="0" fontId="39" fillId="0" borderId="15" xfId="0" applyFont="1" applyBorder="1"/>
    <xf numFmtId="0" fontId="39" fillId="0" borderId="11" xfId="0" applyFont="1" applyBorder="1"/>
    <xf numFmtId="2" fontId="0" fillId="34" borderId="5" xfId="0" applyNumberFormat="1" applyFill="1" applyBorder="1" applyProtection="1">
      <protection locked="0"/>
    </xf>
    <xf numFmtId="0" fontId="46" fillId="35" borderId="13" xfId="0" applyFont="1" applyFill="1" applyBorder="1" applyProtection="1">
      <protection locked="0"/>
    </xf>
    <xf numFmtId="0" fontId="0" fillId="34" borderId="10" xfId="0" applyFill="1" applyBorder="1" applyAlignment="1" applyProtection="1">
      <alignment horizontal="center" wrapText="1"/>
      <protection locked="0"/>
    </xf>
    <xf numFmtId="0" fontId="0" fillId="36" borderId="1" xfId="0" applyFill="1" applyBorder="1"/>
    <xf numFmtId="0" fontId="45" fillId="0" borderId="19" xfId="0" applyFont="1" applyBorder="1" applyAlignment="1">
      <alignment horizontal="center" vertical="center" wrapText="1"/>
    </xf>
    <xf numFmtId="0" fontId="0" fillId="35" borderId="19" xfId="0" applyFill="1" applyBorder="1" applyAlignment="1" applyProtection="1">
      <alignment horizontal="center"/>
      <protection locked="0"/>
    </xf>
    <xf numFmtId="2" fontId="0" fillId="34" borderId="19" xfId="0" applyNumberFormat="1" applyFill="1" applyBorder="1" applyProtection="1">
      <protection locked="0"/>
    </xf>
    <xf numFmtId="0" fontId="34" fillId="0" borderId="20" xfId="0" applyFont="1" applyBorder="1" applyAlignment="1">
      <alignment horizontal="center" wrapText="1"/>
    </xf>
    <xf numFmtId="0" fontId="0" fillId="0" borderId="21" xfId="0" applyBorder="1"/>
    <xf numFmtId="0" fontId="0" fillId="0" borderId="22" xfId="0" applyBorder="1"/>
    <xf numFmtId="2" fontId="0" fillId="0" borderId="23" xfId="0" applyNumberFormat="1" applyBorder="1"/>
    <xf numFmtId="43" fontId="17" fillId="0" borderId="24" xfId="28" applyFont="1" applyBorder="1" applyProtection="1"/>
    <xf numFmtId="0" fontId="55" fillId="0" borderId="0" xfId="0" applyFont="1"/>
    <xf numFmtId="0" fontId="56" fillId="0" borderId="0" xfId="0" applyFont="1" applyAlignment="1">
      <alignment horizontal="right"/>
    </xf>
    <xf numFmtId="0" fontId="56" fillId="0" borderId="0" xfId="0" applyFont="1"/>
    <xf numFmtId="14" fontId="0" fillId="0" borderId="0" xfId="0" applyNumberFormat="1"/>
    <xf numFmtId="164" fontId="39" fillId="0" borderId="0" xfId="0" applyNumberFormat="1" applyFont="1" applyAlignment="1">
      <alignment horizontal="center" shrinkToFit="1"/>
    </xf>
    <xf numFmtId="0" fontId="50" fillId="0" borderId="0" xfId="0" applyFont="1" applyAlignment="1" applyProtection="1">
      <alignment horizontal="center" wrapText="1"/>
      <protection locked="0"/>
    </xf>
    <xf numFmtId="0" fontId="0" fillId="0" borderId="0" xfId="0" applyProtection="1">
      <protection locked="0"/>
    </xf>
    <xf numFmtId="0" fontId="0" fillId="0" borderId="0" xfId="0" applyAlignment="1" applyProtection="1">
      <alignment wrapText="1"/>
      <protection locked="0"/>
    </xf>
    <xf numFmtId="0" fontId="57" fillId="0" borderId="0" xfId="0" applyFont="1" applyAlignment="1">
      <alignment wrapText="1"/>
    </xf>
    <xf numFmtId="0" fontId="50" fillId="34" borderId="27" xfId="0" applyFont="1" applyFill="1" applyBorder="1" applyAlignment="1" applyProtection="1">
      <alignment wrapText="1"/>
      <protection locked="0"/>
    </xf>
    <xf numFmtId="0" fontId="50" fillId="34" borderId="28" xfId="0" applyFont="1" applyFill="1" applyBorder="1" applyAlignment="1" applyProtection="1">
      <alignment wrapText="1"/>
      <protection locked="0"/>
    </xf>
    <xf numFmtId="0" fontId="50" fillId="34" borderId="29" xfId="0" applyFont="1" applyFill="1" applyBorder="1" applyAlignment="1" applyProtection="1">
      <alignment wrapText="1"/>
      <protection locked="0"/>
    </xf>
    <xf numFmtId="0" fontId="50" fillId="0" borderId="0" xfId="0" applyFont="1" applyAlignment="1" applyProtection="1">
      <alignment wrapText="1"/>
      <protection locked="0"/>
    </xf>
    <xf numFmtId="0" fontId="0" fillId="34" borderId="30" xfId="0" applyFill="1" applyBorder="1" applyAlignment="1" applyProtection="1">
      <alignment wrapText="1"/>
      <protection locked="0"/>
    </xf>
    <xf numFmtId="0" fontId="46" fillId="0" borderId="13" xfId="0" applyFont="1" applyBorder="1" applyAlignment="1">
      <alignment horizontal="center" wrapText="1"/>
    </xf>
    <xf numFmtId="0" fontId="47" fillId="37" borderId="0" xfId="0" quotePrefix="1" applyFont="1" applyFill="1"/>
    <xf numFmtId="0" fontId="0" fillId="37" borderId="0" xfId="0" applyFill="1" applyAlignment="1">
      <alignment horizontal="right"/>
    </xf>
    <xf numFmtId="0" fontId="0" fillId="37" borderId="0" xfId="0" applyFill="1"/>
    <xf numFmtId="14" fontId="38" fillId="34" borderId="0" xfId="0" applyNumberFormat="1" applyFont="1" applyFill="1"/>
    <xf numFmtId="0" fontId="55" fillId="0" borderId="0" xfId="0" quotePrefix="1" applyFont="1"/>
    <xf numFmtId="0" fontId="0" fillId="38" borderId="1" xfId="0" applyFill="1" applyBorder="1" applyAlignment="1" applyProtection="1">
      <alignment horizontal="center" wrapText="1"/>
      <protection locked="0"/>
    </xf>
    <xf numFmtId="2" fontId="0" fillId="0" borderId="47" xfId="0" applyNumberFormat="1" applyBorder="1"/>
    <xf numFmtId="2" fontId="0" fillId="0" borderId="15" xfId="0" applyNumberFormat="1" applyBorder="1"/>
    <xf numFmtId="0" fontId="0" fillId="36" borderId="0" xfId="0" applyFill="1"/>
    <xf numFmtId="43" fontId="17" fillId="0" borderId="0" xfId="28" applyFont="1" applyBorder="1" applyProtection="1"/>
    <xf numFmtId="0" fontId="39" fillId="34" borderId="0" xfId="0" applyFont="1" applyFill="1" applyAlignment="1" applyProtection="1">
      <alignment horizontal="left" vertical="top" wrapText="1"/>
      <protection locked="0"/>
    </xf>
    <xf numFmtId="2" fontId="0" fillId="34" borderId="47" xfId="0" applyNumberFormat="1" applyFill="1" applyBorder="1" applyProtection="1">
      <protection locked="0"/>
    </xf>
    <xf numFmtId="2" fontId="0" fillId="34" borderId="13" xfId="0" applyNumberFormat="1" applyFill="1" applyBorder="1" applyProtection="1">
      <protection locked="0"/>
    </xf>
    <xf numFmtId="2" fontId="0" fillId="34" borderId="48" xfId="0" applyNumberFormat="1" applyFill="1" applyBorder="1" applyProtection="1">
      <protection locked="0"/>
    </xf>
    <xf numFmtId="0" fontId="45" fillId="0" borderId="7" xfId="0" applyFont="1" applyBorder="1" applyAlignment="1">
      <alignment horizontal="center" vertical="center" wrapText="1"/>
    </xf>
    <xf numFmtId="0" fontId="0" fillId="35" borderId="7" xfId="0" applyFill="1" applyBorder="1" applyAlignment="1" applyProtection="1">
      <alignment horizontal="center"/>
      <protection locked="0"/>
    </xf>
    <xf numFmtId="0" fontId="34" fillId="0" borderId="49" xfId="0" applyFont="1" applyBorder="1" applyAlignment="1">
      <alignment horizontal="center" wrapText="1"/>
    </xf>
    <xf numFmtId="2" fontId="0" fillId="0" borderId="50" xfId="0" applyNumberFormat="1" applyBorder="1"/>
    <xf numFmtId="2" fontId="34" fillId="0" borderId="0" xfId="0" applyNumberFormat="1" applyFont="1"/>
    <xf numFmtId="0" fontId="39" fillId="34" borderId="13" xfId="0" applyFont="1" applyFill="1" applyBorder="1" applyAlignment="1" applyProtection="1">
      <alignment horizontal="left" vertical="top" wrapText="1"/>
      <protection locked="0"/>
    </xf>
    <xf numFmtId="0" fontId="39" fillId="34" borderId="17" xfId="0" applyFont="1" applyFill="1" applyBorder="1" applyAlignment="1" applyProtection="1">
      <alignment horizontal="left" vertical="top" wrapText="1"/>
      <protection locked="0"/>
    </xf>
    <xf numFmtId="0" fontId="39" fillId="34" borderId="18" xfId="0" applyFont="1" applyFill="1" applyBorder="1" applyAlignment="1" applyProtection="1">
      <alignment horizontal="left" vertical="top" wrapText="1"/>
      <protection locked="0"/>
    </xf>
    <xf numFmtId="0" fontId="59" fillId="37" borderId="2" xfId="0" applyFont="1" applyFill="1" applyBorder="1" applyAlignment="1">
      <alignment horizontal="center" wrapText="1"/>
    </xf>
    <xf numFmtId="0" fontId="59" fillId="37" borderId="3" xfId="0" applyFont="1" applyFill="1" applyBorder="1" applyAlignment="1">
      <alignment horizontal="center" wrapText="1"/>
    </xf>
    <xf numFmtId="0" fontId="0" fillId="34" borderId="34" xfId="0" applyFill="1" applyBorder="1" applyAlignment="1" applyProtection="1">
      <alignment horizontal="center" wrapText="1"/>
      <protection locked="0"/>
    </xf>
    <xf numFmtId="0" fontId="0" fillId="34" borderId="25" xfId="0" applyFill="1" applyBorder="1" applyAlignment="1" applyProtection="1">
      <alignment horizontal="center" wrapText="1"/>
      <protection locked="0"/>
    </xf>
    <xf numFmtId="0" fontId="0" fillId="34" borderId="26" xfId="0" applyFill="1" applyBorder="1" applyAlignment="1" applyProtection="1">
      <alignment horizontal="center" wrapText="1"/>
      <protection locked="0"/>
    </xf>
    <xf numFmtId="0" fontId="39" fillId="34" borderId="37" xfId="0" applyFont="1" applyFill="1" applyBorder="1" applyAlignment="1" applyProtection="1">
      <alignment horizontal="left" vertical="top" wrapText="1"/>
      <protection locked="0"/>
    </xf>
    <xf numFmtId="0" fontId="46" fillId="0" borderId="17" xfId="0" applyFont="1" applyBorder="1" applyAlignment="1">
      <alignment horizontal="center" vertical="top" wrapText="1"/>
    </xf>
    <xf numFmtId="0" fontId="46" fillId="0" borderId="18" xfId="0" applyFont="1" applyBorder="1" applyAlignment="1">
      <alignment horizontal="center" vertical="top" wrapText="1"/>
    </xf>
    <xf numFmtId="0" fontId="39" fillId="0" borderId="17" xfId="0" applyFont="1" applyBorder="1" applyAlignment="1">
      <alignment horizontal="center" vertical="top" wrapText="1"/>
    </xf>
    <xf numFmtId="0" fontId="39" fillId="0" borderId="18" xfId="0" applyFont="1" applyBorder="1" applyAlignment="1">
      <alignment horizontal="center" vertical="top" wrapText="1"/>
    </xf>
    <xf numFmtId="0" fontId="61" fillId="0" borderId="0" xfId="0" applyFont="1" applyAlignment="1">
      <alignment horizontal="center" wrapText="1"/>
    </xf>
    <xf numFmtId="0" fontId="46" fillId="0" borderId="14" xfId="0" applyFont="1" applyBorder="1" applyAlignment="1">
      <alignment horizontal="left" wrapText="1"/>
    </xf>
    <xf numFmtId="0" fontId="46" fillId="0" borderId="12" xfId="0" applyFont="1" applyBorder="1" applyAlignment="1">
      <alignment horizontal="left" wrapText="1"/>
    </xf>
    <xf numFmtId="0" fontId="46" fillId="0" borderId="5" xfId="0" applyFont="1" applyBorder="1" applyAlignment="1">
      <alignment horizontal="left" wrapText="1"/>
    </xf>
    <xf numFmtId="0" fontId="48" fillId="0" borderId="27" xfId="0" applyFont="1" applyBorder="1" applyAlignment="1">
      <alignment horizontal="left" wrapText="1"/>
    </xf>
    <xf numFmtId="0" fontId="48" fillId="0" borderId="28" xfId="0" applyFont="1" applyBorder="1" applyAlignment="1">
      <alignment horizontal="left" wrapText="1"/>
    </xf>
    <xf numFmtId="0" fontId="48" fillId="0" borderId="29" xfId="0" applyFont="1" applyBorder="1" applyAlignment="1">
      <alignment horizontal="left" wrapText="1"/>
    </xf>
    <xf numFmtId="0" fontId="50" fillId="34" borderId="34" xfId="0" applyFont="1" applyFill="1" applyBorder="1" applyAlignment="1" applyProtection="1">
      <alignment horizontal="center" wrapText="1"/>
      <protection locked="0"/>
    </xf>
    <xf numFmtId="0" fontId="50" fillId="34" borderId="25" xfId="0" applyFont="1" applyFill="1" applyBorder="1" applyAlignment="1" applyProtection="1">
      <alignment horizontal="center" wrapText="1"/>
      <protection locked="0"/>
    </xf>
    <xf numFmtId="0" fontId="50" fillId="34" borderId="26" xfId="0" applyFont="1" applyFill="1" applyBorder="1" applyAlignment="1" applyProtection="1">
      <alignment horizontal="center" wrapText="1"/>
      <protection locked="0"/>
    </xf>
    <xf numFmtId="0" fontId="60" fillId="0" borderId="16" xfId="0" applyFont="1" applyBorder="1" applyAlignment="1">
      <alignment wrapText="1"/>
    </xf>
    <xf numFmtId="0" fontId="50" fillId="0" borderId="0" xfId="0" applyFont="1" applyAlignment="1">
      <alignment wrapText="1"/>
    </xf>
    <xf numFmtId="0" fontId="50" fillId="0" borderId="36" xfId="0" applyFont="1" applyBorder="1" applyAlignment="1">
      <alignment wrapText="1"/>
    </xf>
    <xf numFmtId="0" fontId="57" fillId="0" borderId="16" xfId="0" applyFont="1" applyBorder="1" applyAlignment="1">
      <alignment horizontal="left" wrapText="1"/>
    </xf>
    <xf numFmtId="0" fontId="57" fillId="0" borderId="0" xfId="0" applyFont="1" applyAlignment="1">
      <alignment horizontal="left" wrapText="1"/>
    </xf>
    <xf numFmtId="0" fontId="57" fillId="0" borderId="36" xfId="0" applyFont="1" applyBorder="1" applyAlignment="1">
      <alignment horizontal="left" wrapText="1"/>
    </xf>
    <xf numFmtId="0" fontId="59" fillId="0" borderId="14" xfId="0" applyFont="1" applyBorder="1" applyAlignment="1">
      <alignment horizontal="left" wrapText="1"/>
    </xf>
    <xf numFmtId="0" fontId="59" fillId="0" borderId="5" xfId="0" applyFont="1" applyBorder="1" applyAlignment="1">
      <alignment horizontal="left" wrapText="1"/>
    </xf>
    <xf numFmtId="0" fontId="34" fillId="38" borderId="31" xfId="0" applyFont="1" applyFill="1" applyBorder="1" applyAlignment="1">
      <alignment horizontal="center" wrapText="1"/>
    </xf>
    <xf numFmtId="0" fontId="34" fillId="38" borderId="32" xfId="0" applyFont="1" applyFill="1" applyBorder="1" applyAlignment="1">
      <alignment horizontal="center" wrapText="1"/>
    </xf>
    <xf numFmtId="0" fontId="34" fillId="38" borderId="33" xfId="0" applyFont="1" applyFill="1" applyBorder="1" applyAlignment="1">
      <alignment horizontal="center" wrapText="1"/>
    </xf>
    <xf numFmtId="0" fontId="12" fillId="0" borderId="0" xfId="38" applyFont="1" applyAlignment="1">
      <alignment horizontal="center"/>
    </xf>
    <xf numFmtId="0" fontId="0" fillId="34" borderId="14" xfId="0" applyFill="1" applyBorder="1" applyAlignment="1" applyProtection="1">
      <alignment horizontal="center"/>
      <protection locked="0"/>
    </xf>
    <xf numFmtId="0" fontId="0" fillId="34" borderId="5" xfId="0" applyFill="1" applyBorder="1" applyAlignment="1" applyProtection="1">
      <alignment horizontal="center"/>
      <protection locked="0"/>
    </xf>
    <xf numFmtId="0" fontId="0" fillId="34" borderId="12" xfId="0" applyFill="1" applyBorder="1" applyAlignment="1" applyProtection="1">
      <alignment horizontal="center"/>
      <protection locked="0"/>
    </xf>
    <xf numFmtId="0" fontId="58" fillId="39" borderId="34" xfId="0" applyFont="1" applyFill="1" applyBorder="1" applyAlignment="1" applyProtection="1">
      <alignment horizontal="center" shrinkToFit="1"/>
      <protection locked="0"/>
    </xf>
    <xf numFmtId="0" fontId="58" fillId="39" borderId="26" xfId="0" applyFont="1" applyFill="1" applyBorder="1" applyAlignment="1" applyProtection="1">
      <alignment horizontal="center" shrinkToFit="1"/>
      <protection locked="0"/>
    </xf>
    <xf numFmtId="0" fontId="34" fillId="0" borderId="0" xfId="0" applyFont="1" applyAlignment="1">
      <alignment horizontal="right" wrapText="1"/>
    </xf>
    <xf numFmtId="0" fontId="34" fillId="0" borderId="35" xfId="0" applyFont="1" applyBorder="1" applyAlignment="1">
      <alignment horizontal="right" wrapText="1"/>
    </xf>
    <xf numFmtId="165" fontId="64" fillId="35" borderId="34" xfId="0" applyNumberFormat="1" applyFont="1" applyFill="1" applyBorder="1" applyAlignment="1" applyProtection="1">
      <alignment horizontal="center"/>
      <protection locked="0"/>
    </xf>
    <xf numFmtId="165" fontId="64" fillId="35" borderId="25" xfId="0" applyNumberFormat="1" applyFont="1" applyFill="1" applyBorder="1" applyAlignment="1" applyProtection="1">
      <alignment horizontal="center"/>
      <protection locked="0"/>
    </xf>
    <xf numFmtId="165" fontId="64" fillId="35" borderId="26" xfId="0" applyNumberFormat="1" applyFont="1" applyFill="1" applyBorder="1" applyAlignment="1" applyProtection="1">
      <alignment horizontal="center"/>
      <protection locked="0"/>
    </xf>
    <xf numFmtId="0" fontId="12" fillId="0" borderId="28" xfId="38" applyFont="1" applyBorder="1" applyAlignment="1">
      <alignment horizontal="center"/>
    </xf>
    <xf numFmtId="0" fontId="59" fillId="0" borderId="2" xfId="0" applyFont="1" applyBorder="1" applyAlignment="1">
      <alignment horizontal="center" wrapText="1"/>
    </xf>
    <xf numFmtId="0" fontId="59" fillId="0" borderId="3" xfId="0" applyFont="1" applyBorder="1" applyAlignment="1">
      <alignment horizontal="center" wrapText="1"/>
    </xf>
    <xf numFmtId="0" fontId="65" fillId="0" borderId="34" xfId="0" applyFont="1" applyBorder="1" applyAlignment="1">
      <alignment horizontal="left" wrapText="1"/>
    </xf>
    <xf numFmtId="0" fontId="57" fillId="0" borderId="25" xfId="0" applyFont="1" applyBorder="1" applyAlignment="1">
      <alignment horizontal="left" wrapText="1"/>
    </xf>
    <xf numFmtId="0" fontId="57" fillId="0" borderId="26" xfId="0" applyFont="1" applyBorder="1" applyAlignment="1">
      <alignment horizontal="left" wrapText="1"/>
    </xf>
    <xf numFmtId="0" fontId="34" fillId="38" borderId="2" xfId="0" applyFont="1" applyFill="1" applyBorder="1" applyAlignment="1">
      <alignment horizontal="center" wrapText="1"/>
    </xf>
    <xf numFmtId="0" fontId="34" fillId="38" borderId="3" xfId="0" applyFont="1" applyFill="1" applyBorder="1" applyAlignment="1">
      <alignment horizontal="center" wrapText="1"/>
    </xf>
    <xf numFmtId="0" fontId="34" fillId="38" borderId="4" xfId="0" applyFont="1" applyFill="1" applyBorder="1" applyAlignment="1">
      <alignment horizontal="center" wrapText="1"/>
    </xf>
    <xf numFmtId="0" fontId="60" fillId="0" borderId="27" xfId="0" applyFont="1" applyBorder="1" applyAlignment="1">
      <alignment wrapText="1"/>
    </xf>
    <xf numFmtId="0" fontId="50" fillId="0" borderId="28" xfId="0" applyFont="1" applyBorder="1" applyAlignment="1">
      <alignment wrapText="1"/>
    </xf>
    <xf numFmtId="0" fontId="50" fillId="0" borderId="29" xfId="0" applyFont="1" applyBorder="1" applyAlignment="1">
      <alignment wrapText="1"/>
    </xf>
    <xf numFmtId="0" fontId="62" fillId="0" borderId="0" xfId="0" applyFont="1" applyAlignment="1">
      <alignment horizontal="center" wrapText="1"/>
    </xf>
    <xf numFmtId="0" fontId="63" fillId="37" borderId="2" xfId="0" applyFont="1" applyFill="1" applyBorder="1" applyAlignment="1">
      <alignment horizontal="center" wrapText="1"/>
    </xf>
    <xf numFmtId="0" fontId="63" fillId="37" borderId="3" xfId="0" applyFont="1" applyFill="1" applyBorder="1" applyAlignment="1">
      <alignment horizontal="center" wrapText="1"/>
    </xf>
    <xf numFmtId="0" fontId="63" fillId="37" borderId="4" xfId="0" applyFont="1" applyFill="1" applyBorder="1" applyAlignment="1">
      <alignment horizontal="center" wrapText="1"/>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rmal 2" xfId="38" xr:uid="{00000000-0005-0000-0000-000026000000}"/>
    <cellStyle name="Normal 2 2" xfId="39" xr:uid="{00000000-0005-0000-0000-000027000000}"/>
    <cellStyle name="Note" xfId="40" builtinId="10" customBuiltin="1"/>
    <cellStyle name="Output" xfId="41" builtinId="21" customBuiltin="1"/>
    <cellStyle name="Percent" xfId="42" builtinId="5"/>
    <cellStyle name="Title" xfId="43" builtinId="15" customBuiltin="1"/>
    <cellStyle name="Total" xfId="44" builtinId="25" customBuiltin="1"/>
    <cellStyle name="Warning Text" xfId="45" builtinId="11"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B52"/>
  <sheetViews>
    <sheetView workbookViewId="0">
      <selection activeCell="B53" sqref="B53"/>
    </sheetView>
  </sheetViews>
  <sheetFormatPr defaultColWidth="8.6640625" defaultRowHeight="14.4" x14ac:dyDescent="0.3"/>
  <cols>
    <col min="1" max="1" width="2.6640625" customWidth="1"/>
    <col min="2" max="2" width="94.6640625" customWidth="1"/>
  </cols>
  <sheetData>
    <row r="1" spans="2:2" ht="21" x14ac:dyDescent="0.4">
      <c r="B1" s="84" t="s">
        <v>84</v>
      </c>
    </row>
    <row r="2" spans="2:2" ht="21" x14ac:dyDescent="0.4">
      <c r="B2" s="84" t="s">
        <v>19</v>
      </c>
    </row>
    <row r="3" spans="2:2" ht="21" x14ac:dyDescent="0.4">
      <c r="B3" s="2" t="s">
        <v>73</v>
      </c>
    </row>
    <row r="4" spans="2:2" ht="9.4499999999999993" customHeight="1" x14ac:dyDescent="0.3"/>
    <row r="5" spans="2:2" x14ac:dyDescent="0.3">
      <c r="B5" s="85" t="s">
        <v>61</v>
      </c>
    </row>
    <row r="6" spans="2:2" ht="30.45" customHeight="1" x14ac:dyDescent="0.3">
      <c r="B6" s="86" t="s">
        <v>59</v>
      </c>
    </row>
    <row r="7" spans="2:2" ht="46.2" customHeight="1" x14ac:dyDescent="0.3">
      <c r="B7" s="87" t="s">
        <v>60</v>
      </c>
    </row>
    <row r="9" spans="2:2" x14ac:dyDescent="0.3">
      <c r="B9" s="88" t="s">
        <v>7</v>
      </c>
    </row>
    <row r="10" spans="2:2" x14ac:dyDescent="0.3">
      <c r="B10" s="89" t="s">
        <v>62</v>
      </c>
    </row>
    <row r="11" spans="2:2" x14ac:dyDescent="0.3">
      <c r="B11" s="88"/>
    </row>
    <row r="12" spans="2:2" x14ac:dyDescent="0.3">
      <c r="B12" s="92" t="s">
        <v>30</v>
      </c>
    </row>
    <row r="13" spans="2:2" s="91" customFormat="1" x14ac:dyDescent="0.3">
      <c r="B13" s="90" t="s">
        <v>29</v>
      </c>
    </row>
    <row r="14" spans="2:2" x14ac:dyDescent="0.3">
      <c r="B14" s="129" t="s">
        <v>33</v>
      </c>
    </row>
    <row r="15" spans="2:2" x14ac:dyDescent="0.3">
      <c r="B15" s="90" t="s">
        <v>38</v>
      </c>
    </row>
    <row r="16" spans="2:2" x14ac:dyDescent="0.3">
      <c r="B16" s="93" t="s">
        <v>39</v>
      </c>
    </row>
    <row r="17" spans="2:2" x14ac:dyDescent="0.3">
      <c r="B17" s="93" t="s">
        <v>40</v>
      </c>
    </row>
    <row r="18" spans="2:2" x14ac:dyDescent="0.3">
      <c r="B18" s="93"/>
    </row>
    <row r="19" spans="2:2" x14ac:dyDescent="0.3">
      <c r="B19" s="94" t="s">
        <v>66</v>
      </c>
    </row>
    <row r="20" spans="2:2" x14ac:dyDescent="0.3">
      <c r="B20" s="94" t="s">
        <v>85</v>
      </c>
    </row>
    <row r="21" spans="2:2" x14ac:dyDescent="0.3">
      <c r="B21" s="94" t="s">
        <v>86</v>
      </c>
    </row>
    <row r="22" spans="2:2" x14ac:dyDescent="0.3">
      <c r="B22" s="133" t="s">
        <v>90</v>
      </c>
    </row>
    <row r="23" spans="2:2" x14ac:dyDescent="0.3">
      <c r="B23" s="94" t="s">
        <v>91</v>
      </c>
    </row>
    <row r="24" spans="2:2" x14ac:dyDescent="0.3">
      <c r="B24" s="94" t="s">
        <v>92</v>
      </c>
    </row>
    <row r="25" spans="2:2" x14ac:dyDescent="0.3">
      <c r="B25" s="94"/>
    </row>
    <row r="26" spans="2:2" s="9" customFormat="1" x14ac:dyDescent="0.3">
      <c r="B26" s="95" t="s">
        <v>67</v>
      </c>
    </row>
    <row r="27" spans="2:2" s="9" customFormat="1" x14ac:dyDescent="0.3">
      <c r="B27" s="95" t="s">
        <v>68</v>
      </c>
    </row>
    <row r="29" spans="2:2" x14ac:dyDescent="0.3">
      <c r="B29" s="96" t="s">
        <v>8</v>
      </c>
    </row>
    <row r="30" spans="2:2" x14ac:dyDescent="0.3">
      <c r="B30" s="97" t="s">
        <v>31</v>
      </c>
    </row>
    <row r="31" spans="2:2" x14ac:dyDescent="0.3">
      <c r="B31" s="97" t="s">
        <v>9</v>
      </c>
    </row>
    <row r="32" spans="2:2" x14ac:dyDescent="0.3">
      <c r="B32" s="97" t="s">
        <v>42</v>
      </c>
    </row>
    <row r="33" spans="2:2" x14ac:dyDescent="0.3">
      <c r="B33" s="97" t="s">
        <v>43</v>
      </c>
    </row>
    <row r="34" spans="2:2" x14ac:dyDescent="0.3">
      <c r="B34" s="97" t="s">
        <v>41</v>
      </c>
    </row>
    <row r="35" spans="2:2" x14ac:dyDescent="0.3">
      <c r="B35" s="98" t="s">
        <v>55</v>
      </c>
    </row>
    <row r="36" spans="2:2" x14ac:dyDescent="0.3">
      <c r="B36" s="97" t="s">
        <v>32</v>
      </c>
    </row>
    <row r="37" spans="2:2" x14ac:dyDescent="0.3">
      <c r="B37" s="97" t="s">
        <v>107</v>
      </c>
    </row>
    <row r="38" spans="2:2" x14ac:dyDescent="0.3">
      <c r="B38" s="97" t="s">
        <v>104</v>
      </c>
    </row>
    <row r="39" spans="2:2" x14ac:dyDescent="0.3">
      <c r="B39" s="97" t="s">
        <v>106</v>
      </c>
    </row>
    <row r="40" spans="2:2" x14ac:dyDescent="0.3">
      <c r="B40" s="97" t="s">
        <v>105</v>
      </c>
    </row>
    <row r="41" spans="2:2" x14ac:dyDescent="0.3">
      <c r="B41" s="97" t="s">
        <v>15</v>
      </c>
    </row>
    <row r="42" spans="2:2" x14ac:dyDescent="0.3">
      <c r="B42" s="97" t="s">
        <v>16</v>
      </c>
    </row>
    <row r="43" spans="2:2" x14ac:dyDescent="0.3">
      <c r="B43" s="97" t="s">
        <v>10</v>
      </c>
    </row>
    <row r="44" spans="2:2" x14ac:dyDescent="0.3">
      <c r="B44" s="97" t="s">
        <v>11</v>
      </c>
    </row>
    <row r="45" spans="2:2" x14ac:dyDescent="0.3">
      <c r="B45" s="97" t="s">
        <v>12</v>
      </c>
    </row>
    <row r="46" spans="2:2" x14ac:dyDescent="0.3">
      <c r="B46" s="97" t="s">
        <v>20</v>
      </c>
    </row>
    <row r="47" spans="2:2" x14ac:dyDescent="0.3">
      <c r="B47" s="97" t="s">
        <v>21</v>
      </c>
    </row>
    <row r="48" spans="2:2" x14ac:dyDescent="0.3">
      <c r="B48" s="97" t="s">
        <v>87</v>
      </c>
    </row>
    <row r="49" spans="2:2" x14ac:dyDescent="0.3">
      <c r="B49" s="99"/>
    </row>
    <row r="50" spans="2:2" ht="10.199999999999999" customHeight="1" x14ac:dyDescent="0.3"/>
    <row r="52" spans="2:2" x14ac:dyDescent="0.3">
      <c r="B52" t="s">
        <v>132</v>
      </c>
    </row>
  </sheetData>
  <customSheetViews>
    <customSheetView guid="{FF771739-1304-4B6D-869B-3AE0699B6E83}">
      <selection activeCell="C16" sqref="C16"/>
      <pageMargins left="0.7" right="0.7" top="0.75" bottom="0.75" header="0.3" footer="0.3"/>
      <pageSetup scale="90" orientation="portrait"/>
      <headerFooter>
        <oddFooter>&amp;RVer 7.29.12</oddFooter>
      </headerFooter>
    </customSheetView>
  </customSheetViews>
  <pageMargins left="0.25" right="0" top="0" bottom="0" header="0" footer="0"/>
  <pageSetup scale="99" orientation="portrait" r:id="rId1"/>
  <headerFooter>
    <oddFooter>&amp;RVer 7.29.12</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P98"/>
  <sheetViews>
    <sheetView tabSelected="1" zoomScale="96" zoomScaleNormal="96" zoomScaleSheetLayoutView="90" zoomScalePageLayoutView="96" workbookViewId="0">
      <pane ySplit="9" topLeftCell="A24" activePane="bottomLeft" state="frozen"/>
      <selection activeCell="B20" sqref="B20"/>
      <selection pane="bottomLeft" activeCell="B9" sqref="B9"/>
    </sheetView>
  </sheetViews>
  <sheetFormatPr defaultColWidth="8.6640625" defaultRowHeight="14.4" outlineLevelRow="1" x14ac:dyDescent="0.3"/>
  <cols>
    <col min="1" max="1" width="19.44140625" customWidth="1"/>
    <col min="2" max="6" width="9.6640625" customWidth="1"/>
    <col min="7" max="7" width="1.33203125" customWidth="1"/>
    <col min="8" max="8" width="10.6640625" customWidth="1"/>
    <col min="9" max="9" width="11.6640625" customWidth="1"/>
    <col min="10" max="11" width="10.33203125" customWidth="1"/>
    <col min="12" max="12" width="12.44140625" bestFit="1" customWidth="1"/>
    <col min="13" max="13" width="10.33203125" customWidth="1"/>
    <col min="14" max="14" width="1.6640625" customWidth="1"/>
    <col min="15" max="15" width="12.109375" customWidth="1"/>
    <col min="16" max="16" width="47.6640625" customWidth="1"/>
  </cols>
  <sheetData>
    <row r="1" spans="1:16" ht="17.399999999999999" customHeight="1" thickBot="1" x14ac:dyDescent="0.45">
      <c r="A1" s="84" t="s">
        <v>84</v>
      </c>
      <c r="K1" s="182" t="s">
        <v>22</v>
      </c>
      <c r="L1" s="182"/>
      <c r="M1" s="1"/>
    </row>
    <row r="2" spans="1:16" ht="21.6" thickBot="1" x14ac:dyDescent="0.45">
      <c r="A2" s="2" t="s">
        <v>71</v>
      </c>
      <c r="K2" s="186" t="s">
        <v>13</v>
      </c>
      <c r="L2" s="187"/>
      <c r="M2" s="13" t="s">
        <v>56</v>
      </c>
    </row>
    <row r="3" spans="1:16" ht="7.2" customHeight="1" x14ac:dyDescent="0.3">
      <c r="O3" s="26"/>
    </row>
    <row r="4" spans="1:16" x14ac:dyDescent="0.3">
      <c r="A4" s="188" t="s">
        <v>5</v>
      </c>
      <c r="B4" s="189"/>
      <c r="C4" s="183"/>
      <c r="D4" s="185"/>
      <c r="E4" s="185"/>
      <c r="F4" s="185"/>
      <c r="G4" s="185"/>
      <c r="H4" s="184"/>
      <c r="K4" s="42" t="s">
        <v>2</v>
      </c>
      <c r="L4" s="183"/>
      <c r="M4" s="184"/>
      <c r="O4" s="21"/>
      <c r="P4" s="3" t="s">
        <v>27</v>
      </c>
    </row>
    <row r="5" spans="1:16" ht="8.6999999999999993" customHeight="1" thickBot="1" x14ac:dyDescent="0.35">
      <c r="A5" s="3"/>
      <c r="K5" s="3"/>
    </row>
    <row r="6" spans="1:16" ht="35.25" customHeight="1" x14ac:dyDescent="0.3">
      <c r="A6" s="3"/>
      <c r="B6" s="179" t="s">
        <v>111</v>
      </c>
      <c r="C6" s="180"/>
      <c r="D6" s="180"/>
      <c r="E6" s="180"/>
      <c r="F6" s="181"/>
      <c r="G6" s="7"/>
      <c r="H6" s="179" t="s">
        <v>112</v>
      </c>
      <c r="I6" s="180"/>
      <c r="J6" s="181"/>
      <c r="O6" s="22"/>
      <c r="P6" s="3" t="s">
        <v>28</v>
      </c>
    </row>
    <row r="7" spans="1:16" ht="43.5" customHeight="1" x14ac:dyDescent="0.3">
      <c r="A7" s="4"/>
      <c r="B7" s="34" t="s">
        <v>1</v>
      </c>
      <c r="C7" s="5" t="s">
        <v>1</v>
      </c>
      <c r="D7" s="5" t="s">
        <v>1</v>
      </c>
      <c r="E7" s="5" t="s">
        <v>1</v>
      </c>
      <c r="F7" s="35" t="s">
        <v>1</v>
      </c>
      <c r="G7" s="8"/>
      <c r="H7" s="35"/>
      <c r="I7" s="5" t="s">
        <v>6</v>
      </c>
      <c r="J7" s="35" t="s">
        <v>6</v>
      </c>
      <c r="K7" s="31" t="s">
        <v>0</v>
      </c>
      <c r="L7" s="5" t="s">
        <v>18</v>
      </c>
      <c r="M7" s="5" t="s">
        <v>47</v>
      </c>
      <c r="O7" s="26"/>
    </row>
    <row r="8" spans="1:16" ht="57.75" customHeight="1" x14ac:dyDescent="0.3">
      <c r="A8" s="6" t="s">
        <v>50</v>
      </c>
      <c r="B8" s="44" t="e">
        <f>INDEX('Grant List'!A3:B54,MATCH(B9,'Grant List'!A3:A54,0),2)</f>
        <v>#N/A</v>
      </c>
      <c r="C8" s="45" t="e">
        <f>INDEX('Grant List'!A3:B54,MATCH(C9,'Grant List'!A3:A54,0),2)</f>
        <v>#N/A</v>
      </c>
      <c r="D8" s="45" t="str">
        <f>INDEX('Grant List'!A3:B54,MATCH(D9,'Grant List'!A3:A54,0),2)</f>
        <v xml:space="preserve"> </v>
      </c>
      <c r="E8" s="56"/>
      <c r="F8" s="57"/>
      <c r="G8" s="80"/>
      <c r="H8" s="143" t="e">
        <f>INDEX('Grant List'!A3:B54,MATCH(H9,'Grant List'!A3:A54,0),2)</f>
        <v>#N/A</v>
      </c>
      <c r="I8" s="106" t="e">
        <f>INDEX('Grant List'!A3:B54,MATCH(I9,'Grant List'!A3:A54,0),2)</f>
        <v>#N/A</v>
      </c>
      <c r="J8" s="57"/>
      <c r="K8" s="32"/>
      <c r="L8" s="43" t="s">
        <v>51</v>
      </c>
      <c r="M8" s="30"/>
      <c r="O8" s="177" t="s">
        <v>69</v>
      </c>
      <c r="P8" s="178"/>
    </row>
    <row r="9" spans="1:16" x14ac:dyDescent="0.3">
      <c r="A9" s="19" t="s">
        <v>3</v>
      </c>
      <c r="B9" s="59"/>
      <c r="C9" s="59"/>
      <c r="D9" s="134" t="s">
        <v>76</v>
      </c>
      <c r="E9" s="60"/>
      <c r="F9" s="61"/>
      <c r="G9" s="81"/>
      <c r="H9" s="144"/>
      <c r="I9" s="107"/>
      <c r="J9" s="61"/>
      <c r="K9" s="32"/>
      <c r="L9" s="13"/>
      <c r="M9" s="30"/>
      <c r="O9" s="47"/>
      <c r="P9" s="46"/>
    </row>
    <row r="10" spans="1:16" x14ac:dyDescent="0.3">
      <c r="A10" s="7">
        <v>1</v>
      </c>
      <c r="B10" s="53"/>
      <c r="C10" s="54"/>
      <c r="D10" s="54"/>
      <c r="E10" s="54"/>
      <c r="F10" s="55"/>
      <c r="G10" s="79"/>
      <c r="H10" s="55"/>
      <c r="I10" s="108"/>
      <c r="J10" s="55"/>
      <c r="K10" s="102"/>
      <c r="L10" s="103"/>
      <c r="M10" s="23">
        <f>SUM(B10:K10)</f>
        <v>0</v>
      </c>
      <c r="O10" s="128">
        <f>B9</f>
        <v>0</v>
      </c>
      <c r="P10" s="148"/>
    </row>
    <row r="11" spans="1:16" ht="14.7" customHeight="1" x14ac:dyDescent="0.3">
      <c r="A11" s="7">
        <v>2</v>
      </c>
      <c r="B11" s="53"/>
      <c r="C11" s="54"/>
      <c r="D11" s="54"/>
      <c r="E11" s="54"/>
      <c r="F11" s="55"/>
      <c r="G11" s="79"/>
      <c r="H11" s="55"/>
      <c r="I11" s="55"/>
      <c r="J11" s="55"/>
      <c r="K11" s="102"/>
      <c r="L11" s="103"/>
      <c r="M11" s="23">
        <f t="shared" ref="M11:M40" si="0">SUM(B11:K11)</f>
        <v>0</v>
      </c>
      <c r="O11" s="157" t="e">
        <f>B8</f>
        <v>#N/A</v>
      </c>
      <c r="P11" s="149"/>
    </row>
    <row r="12" spans="1:16" x14ac:dyDescent="0.3">
      <c r="A12" s="7">
        <v>3</v>
      </c>
      <c r="B12" s="53"/>
      <c r="C12" s="54"/>
      <c r="D12" s="54"/>
      <c r="E12" s="54"/>
      <c r="F12" s="55"/>
      <c r="G12" s="79"/>
      <c r="H12" s="55"/>
      <c r="I12" s="55"/>
      <c r="J12" s="55"/>
      <c r="K12" s="102"/>
      <c r="L12" s="103"/>
      <c r="M12" s="23">
        <f t="shared" si="0"/>
        <v>0</v>
      </c>
      <c r="O12" s="158"/>
      <c r="P12" s="150"/>
    </row>
    <row r="13" spans="1:16" x14ac:dyDescent="0.3">
      <c r="A13" s="7">
        <v>4</v>
      </c>
      <c r="B13" s="53"/>
      <c r="C13" s="54"/>
      <c r="D13" s="54"/>
      <c r="E13" s="54"/>
      <c r="F13" s="55"/>
      <c r="G13" s="79"/>
      <c r="H13" s="55"/>
      <c r="I13" s="55"/>
      <c r="J13" s="55"/>
      <c r="K13" s="102"/>
      <c r="L13" s="103"/>
      <c r="M13" s="23">
        <f t="shared" si="0"/>
        <v>0</v>
      </c>
      <c r="O13" s="128">
        <f>C9</f>
        <v>0</v>
      </c>
      <c r="P13" s="148"/>
    </row>
    <row r="14" spans="1:16" ht="14.7" customHeight="1" x14ac:dyDescent="0.3">
      <c r="A14" s="7">
        <v>5</v>
      </c>
      <c r="B14" s="53"/>
      <c r="C14" s="54"/>
      <c r="D14" s="54"/>
      <c r="E14" s="54"/>
      <c r="F14" s="55"/>
      <c r="G14" s="79"/>
      <c r="H14" s="55"/>
      <c r="I14" s="55"/>
      <c r="J14" s="55"/>
      <c r="K14" s="102"/>
      <c r="L14" s="103"/>
      <c r="M14" s="23">
        <f t="shared" si="0"/>
        <v>0</v>
      </c>
      <c r="O14" s="157" t="e">
        <f>C8</f>
        <v>#N/A</v>
      </c>
      <c r="P14" s="149"/>
    </row>
    <row r="15" spans="1:16" x14ac:dyDescent="0.3">
      <c r="A15" s="7">
        <v>6</v>
      </c>
      <c r="B15" s="53"/>
      <c r="C15" s="54"/>
      <c r="D15" s="54"/>
      <c r="E15" s="54"/>
      <c r="F15" s="55"/>
      <c r="G15" s="79"/>
      <c r="H15" s="55"/>
      <c r="I15" s="55"/>
      <c r="J15" s="55"/>
      <c r="K15" s="102"/>
      <c r="L15" s="103"/>
      <c r="M15" s="23">
        <f t="shared" si="0"/>
        <v>0</v>
      </c>
      <c r="O15" s="158"/>
      <c r="P15" s="150"/>
    </row>
    <row r="16" spans="1:16" x14ac:dyDescent="0.3">
      <c r="A16" s="7">
        <v>7</v>
      </c>
      <c r="B16" s="53"/>
      <c r="C16" s="54"/>
      <c r="D16" s="54"/>
      <c r="E16" s="54"/>
      <c r="F16" s="55"/>
      <c r="G16" s="79"/>
      <c r="H16" s="55"/>
      <c r="I16" s="55"/>
      <c r="J16" s="55"/>
      <c r="K16" s="102"/>
      <c r="L16" s="103"/>
      <c r="M16" s="23">
        <f t="shared" si="0"/>
        <v>0</v>
      </c>
      <c r="O16" s="128" t="str">
        <f>D9</f>
        <v xml:space="preserve"> </v>
      </c>
      <c r="P16" s="148"/>
    </row>
    <row r="17" spans="1:16" ht="14.7" customHeight="1" x14ac:dyDescent="0.3">
      <c r="A17" s="7">
        <v>8</v>
      </c>
      <c r="B17" s="53"/>
      <c r="C17" s="54"/>
      <c r="D17" s="54"/>
      <c r="E17" s="54"/>
      <c r="F17" s="55"/>
      <c r="G17" s="79"/>
      <c r="H17" s="55"/>
      <c r="I17" s="55"/>
      <c r="J17" s="55"/>
      <c r="K17" s="102"/>
      <c r="L17" s="103"/>
      <c r="M17" s="23">
        <f t="shared" si="0"/>
        <v>0</v>
      </c>
      <c r="O17" s="157" t="str">
        <f>D8</f>
        <v xml:space="preserve"> </v>
      </c>
      <c r="P17" s="149"/>
    </row>
    <row r="18" spans="1:16" ht="15" customHeight="1" x14ac:dyDescent="0.3">
      <c r="A18" s="7">
        <v>9</v>
      </c>
      <c r="B18" s="53"/>
      <c r="C18" s="54"/>
      <c r="D18" s="54"/>
      <c r="E18" s="54"/>
      <c r="F18" s="55"/>
      <c r="G18" s="79"/>
      <c r="H18" s="55"/>
      <c r="I18" s="55"/>
      <c r="J18" s="55"/>
      <c r="K18" s="102"/>
      <c r="L18" s="103"/>
      <c r="M18" s="23">
        <f t="shared" si="0"/>
        <v>0</v>
      </c>
      <c r="O18" s="158"/>
      <c r="P18" s="150"/>
    </row>
    <row r="19" spans="1:16" x14ac:dyDescent="0.3">
      <c r="A19" s="7">
        <v>10</v>
      </c>
      <c r="B19" s="53"/>
      <c r="C19" s="54"/>
      <c r="D19" s="54"/>
      <c r="E19" s="54"/>
      <c r="F19" s="55"/>
      <c r="G19" s="79"/>
      <c r="H19" s="55"/>
      <c r="I19" s="55"/>
      <c r="J19" s="55"/>
      <c r="K19" s="102"/>
      <c r="L19" s="103"/>
      <c r="M19" s="23">
        <f t="shared" si="0"/>
        <v>0</v>
      </c>
      <c r="O19" s="128">
        <f>E9</f>
        <v>0</v>
      </c>
      <c r="P19" s="148"/>
    </row>
    <row r="20" spans="1:16" x14ac:dyDescent="0.3">
      <c r="A20" s="7">
        <v>11</v>
      </c>
      <c r="B20" s="53"/>
      <c r="C20" s="54"/>
      <c r="D20" s="54"/>
      <c r="E20" s="54"/>
      <c r="F20" s="55"/>
      <c r="G20" s="79"/>
      <c r="H20" s="55"/>
      <c r="I20" s="55"/>
      <c r="J20" s="55"/>
      <c r="K20" s="102"/>
      <c r="L20" s="103"/>
      <c r="M20" s="23">
        <f t="shared" si="0"/>
        <v>0</v>
      </c>
      <c r="O20" s="157">
        <f>E8</f>
        <v>0</v>
      </c>
      <c r="P20" s="149"/>
    </row>
    <row r="21" spans="1:16" x14ac:dyDescent="0.3">
      <c r="A21" s="7">
        <v>12</v>
      </c>
      <c r="B21" s="53"/>
      <c r="C21" s="54"/>
      <c r="D21" s="54"/>
      <c r="E21" s="54"/>
      <c r="F21" s="55"/>
      <c r="G21" s="79"/>
      <c r="H21" s="55"/>
      <c r="I21" s="55"/>
      <c r="J21" s="55"/>
      <c r="K21" s="102"/>
      <c r="L21" s="103"/>
      <c r="M21" s="23">
        <f t="shared" si="0"/>
        <v>0</v>
      </c>
      <c r="O21" s="158"/>
      <c r="P21" s="150"/>
    </row>
    <row r="22" spans="1:16" x14ac:dyDescent="0.3">
      <c r="A22" s="7">
        <v>13</v>
      </c>
      <c r="B22" s="53"/>
      <c r="C22" s="54"/>
      <c r="D22" s="54"/>
      <c r="E22" s="54"/>
      <c r="F22" s="55"/>
      <c r="G22" s="79"/>
      <c r="H22" s="55"/>
      <c r="I22" s="55"/>
      <c r="J22" s="55"/>
      <c r="K22" s="102"/>
      <c r="L22" s="103"/>
      <c r="M22" s="23">
        <f t="shared" si="0"/>
        <v>0</v>
      </c>
      <c r="O22" s="128">
        <f>F9</f>
        <v>0</v>
      </c>
      <c r="P22" s="148"/>
    </row>
    <row r="23" spans="1:16" x14ac:dyDescent="0.3">
      <c r="A23" s="7">
        <v>14</v>
      </c>
      <c r="B23" s="53"/>
      <c r="C23" s="54"/>
      <c r="D23" s="54"/>
      <c r="E23" s="54"/>
      <c r="F23" s="55"/>
      <c r="G23" s="79"/>
      <c r="H23" s="55"/>
      <c r="I23" s="55"/>
      <c r="J23" s="55"/>
      <c r="K23" s="102"/>
      <c r="L23" s="103"/>
      <c r="M23" s="23">
        <f t="shared" si="0"/>
        <v>0</v>
      </c>
      <c r="O23" s="157">
        <f>F8</f>
        <v>0</v>
      </c>
      <c r="P23" s="149"/>
    </row>
    <row r="24" spans="1:16" x14ac:dyDescent="0.3">
      <c r="A24" s="7">
        <v>15</v>
      </c>
      <c r="B24" s="53"/>
      <c r="C24" s="54"/>
      <c r="D24" s="54"/>
      <c r="E24" s="54"/>
      <c r="F24" s="55"/>
      <c r="G24" s="79"/>
      <c r="H24" s="55"/>
      <c r="I24" s="55"/>
      <c r="J24" s="55"/>
      <c r="K24" s="102"/>
      <c r="L24" s="103"/>
      <c r="M24" s="23">
        <f t="shared" si="0"/>
        <v>0</v>
      </c>
      <c r="O24" s="158"/>
      <c r="P24" s="150"/>
    </row>
    <row r="25" spans="1:16" x14ac:dyDescent="0.3">
      <c r="A25" s="7">
        <v>16</v>
      </c>
      <c r="B25" s="53"/>
      <c r="C25" s="54"/>
      <c r="D25" s="54"/>
      <c r="E25" s="54"/>
      <c r="F25" s="55"/>
      <c r="G25" s="79"/>
      <c r="H25" s="55"/>
      <c r="I25" s="55"/>
      <c r="J25" s="55"/>
      <c r="K25" s="102"/>
      <c r="L25" s="103"/>
      <c r="M25" s="23">
        <f t="shared" si="0"/>
        <v>0</v>
      </c>
      <c r="O25" s="128">
        <f>H9</f>
        <v>0</v>
      </c>
      <c r="P25" s="148"/>
    </row>
    <row r="26" spans="1:16" ht="14.7" customHeight="1" x14ac:dyDescent="0.3">
      <c r="A26" s="7">
        <v>17</v>
      </c>
      <c r="B26" s="53"/>
      <c r="C26" s="54"/>
      <c r="D26" s="54"/>
      <c r="E26" s="54"/>
      <c r="F26" s="55"/>
      <c r="G26" s="79"/>
      <c r="H26" s="55"/>
      <c r="I26" s="55"/>
      <c r="J26" s="55"/>
      <c r="K26" s="102"/>
      <c r="L26" s="103"/>
      <c r="M26" s="23">
        <f t="shared" si="0"/>
        <v>0</v>
      </c>
      <c r="O26" s="157" t="e">
        <f>H8</f>
        <v>#N/A</v>
      </c>
      <c r="P26" s="149"/>
    </row>
    <row r="27" spans="1:16" ht="15" customHeight="1" x14ac:dyDescent="0.3">
      <c r="A27" s="7">
        <v>18</v>
      </c>
      <c r="B27" s="53"/>
      <c r="C27" s="54"/>
      <c r="D27" s="54"/>
      <c r="E27" s="54"/>
      <c r="F27" s="55"/>
      <c r="G27" s="79"/>
      <c r="H27" s="55"/>
      <c r="I27" s="55"/>
      <c r="J27" s="55"/>
      <c r="K27" s="102"/>
      <c r="L27" s="103"/>
      <c r="M27" s="23">
        <f t="shared" si="0"/>
        <v>0</v>
      </c>
      <c r="O27" s="158"/>
      <c r="P27" s="150"/>
    </row>
    <row r="28" spans="1:16" x14ac:dyDescent="0.3">
      <c r="A28" s="7">
        <v>19</v>
      </c>
      <c r="B28" s="53"/>
      <c r="C28" s="54"/>
      <c r="D28" s="54"/>
      <c r="E28" s="54"/>
      <c r="F28" s="55"/>
      <c r="G28" s="79"/>
      <c r="H28" s="55"/>
      <c r="I28" s="55"/>
      <c r="J28" s="55"/>
      <c r="K28" s="102"/>
      <c r="L28" s="103"/>
      <c r="M28" s="23">
        <f t="shared" si="0"/>
        <v>0</v>
      </c>
      <c r="O28" s="48">
        <f>I9</f>
        <v>0</v>
      </c>
      <c r="P28" s="148"/>
    </row>
    <row r="29" spans="1:16" ht="14.7" customHeight="1" x14ac:dyDescent="0.3">
      <c r="A29" s="7">
        <v>20</v>
      </c>
      <c r="B29" s="53"/>
      <c r="C29" s="54"/>
      <c r="D29" s="54"/>
      <c r="E29" s="54"/>
      <c r="F29" s="55"/>
      <c r="G29" s="79"/>
      <c r="H29" s="55"/>
      <c r="I29" s="55"/>
      <c r="J29" s="55"/>
      <c r="K29" s="102"/>
      <c r="L29" s="103"/>
      <c r="M29" s="23">
        <f t="shared" si="0"/>
        <v>0</v>
      </c>
      <c r="O29" s="159" t="e">
        <f>I8</f>
        <v>#N/A</v>
      </c>
      <c r="P29" s="149"/>
    </row>
    <row r="30" spans="1:16" ht="15" customHeight="1" thickBot="1" x14ac:dyDescent="0.35">
      <c r="A30" s="7">
        <v>21</v>
      </c>
      <c r="B30" s="53"/>
      <c r="C30" s="54"/>
      <c r="D30" s="54"/>
      <c r="E30" s="54"/>
      <c r="F30" s="55"/>
      <c r="G30" s="79"/>
      <c r="H30" s="55"/>
      <c r="I30" s="55"/>
      <c r="J30" s="55"/>
      <c r="K30" s="102"/>
      <c r="L30" s="103"/>
      <c r="M30" s="23">
        <f t="shared" si="0"/>
        <v>0</v>
      </c>
      <c r="O30" s="160"/>
      <c r="P30" s="156"/>
    </row>
    <row r="31" spans="1:16" x14ac:dyDescent="0.3">
      <c r="A31" s="7">
        <v>22</v>
      </c>
      <c r="B31" s="53"/>
      <c r="C31" s="54"/>
      <c r="D31" s="54"/>
      <c r="E31" s="54"/>
      <c r="F31" s="55"/>
      <c r="G31" s="79"/>
      <c r="H31" s="55"/>
      <c r="I31" s="55"/>
      <c r="J31" s="55"/>
      <c r="K31" s="102"/>
      <c r="L31" s="103"/>
      <c r="M31" s="23">
        <f t="shared" si="0"/>
        <v>0</v>
      </c>
      <c r="O31" s="48">
        <f>J9</f>
        <v>0</v>
      </c>
      <c r="P31" s="148"/>
    </row>
    <row r="32" spans="1:16" ht="14.7" customHeight="1" x14ac:dyDescent="0.3">
      <c r="A32" s="7">
        <v>23</v>
      </c>
      <c r="B32" s="53"/>
      <c r="C32" s="54"/>
      <c r="D32" s="54"/>
      <c r="E32" s="54"/>
      <c r="F32" s="55"/>
      <c r="G32" s="79"/>
      <c r="H32" s="55"/>
      <c r="I32" s="55"/>
      <c r="J32" s="55"/>
      <c r="K32" s="102"/>
      <c r="L32" s="103"/>
      <c r="M32" s="23">
        <f t="shared" si="0"/>
        <v>0</v>
      </c>
      <c r="O32" s="159">
        <f>J8</f>
        <v>0</v>
      </c>
      <c r="P32" s="149"/>
    </row>
    <row r="33" spans="1:16" x14ac:dyDescent="0.3">
      <c r="A33" s="7">
        <v>24</v>
      </c>
      <c r="B33" s="53"/>
      <c r="C33" s="54"/>
      <c r="D33" s="54"/>
      <c r="E33" s="54"/>
      <c r="F33" s="55"/>
      <c r="G33" s="79"/>
      <c r="H33" s="55"/>
      <c r="I33" s="55"/>
      <c r="J33" s="55"/>
      <c r="K33" s="102"/>
      <c r="L33" s="103"/>
      <c r="M33" s="23">
        <f t="shared" si="0"/>
        <v>0</v>
      </c>
      <c r="O33" s="160"/>
      <c r="P33" s="150"/>
    </row>
    <row r="34" spans="1:16" x14ac:dyDescent="0.3">
      <c r="A34" s="7">
        <v>25</v>
      </c>
      <c r="B34" s="53"/>
      <c r="C34" s="54"/>
      <c r="D34" s="54"/>
      <c r="E34" s="54"/>
      <c r="F34" s="55"/>
      <c r="G34" s="79"/>
      <c r="H34" s="55"/>
      <c r="I34" s="55"/>
      <c r="J34" s="55"/>
      <c r="K34" s="102"/>
      <c r="L34" s="103"/>
      <c r="M34" s="23">
        <f t="shared" si="0"/>
        <v>0</v>
      </c>
    </row>
    <row r="35" spans="1:16" x14ac:dyDescent="0.3">
      <c r="A35" s="7">
        <v>26</v>
      </c>
      <c r="B35" s="53"/>
      <c r="C35" s="54"/>
      <c r="D35" s="54"/>
      <c r="E35" s="54"/>
      <c r="F35" s="55"/>
      <c r="G35" s="79"/>
      <c r="H35" s="55"/>
      <c r="I35" s="55"/>
      <c r="J35" s="55"/>
      <c r="K35" s="102"/>
      <c r="L35" s="103"/>
      <c r="M35" s="23">
        <f t="shared" si="0"/>
        <v>0</v>
      </c>
    </row>
    <row r="36" spans="1:16" x14ac:dyDescent="0.3">
      <c r="A36" s="7">
        <v>27</v>
      </c>
      <c r="B36" s="53"/>
      <c r="C36" s="54"/>
      <c r="D36" s="54"/>
      <c r="E36" s="54"/>
      <c r="F36" s="55"/>
      <c r="G36" s="79"/>
      <c r="H36" s="55"/>
      <c r="I36" s="55"/>
      <c r="J36" s="55"/>
      <c r="K36" s="102"/>
      <c r="L36" s="103"/>
      <c r="M36" s="23">
        <f t="shared" si="0"/>
        <v>0</v>
      </c>
    </row>
    <row r="37" spans="1:16" x14ac:dyDescent="0.3">
      <c r="A37" s="7">
        <v>28</v>
      </c>
      <c r="B37" s="53"/>
      <c r="C37" s="54"/>
      <c r="D37" s="54"/>
      <c r="E37" s="54"/>
      <c r="F37" s="55"/>
      <c r="G37" s="79"/>
      <c r="H37" s="55"/>
      <c r="I37" s="55"/>
      <c r="J37" s="55"/>
      <c r="K37" s="102"/>
      <c r="L37" s="103"/>
      <c r="M37" s="23">
        <f t="shared" si="0"/>
        <v>0</v>
      </c>
    </row>
    <row r="38" spans="1:16" x14ac:dyDescent="0.3">
      <c r="A38" s="7">
        <v>29</v>
      </c>
      <c r="B38" s="53"/>
      <c r="C38" s="54"/>
      <c r="D38" s="54"/>
      <c r="E38" s="54"/>
      <c r="F38" s="55"/>
      <c r="G38" s="79"/>
      <c r="H38" s="55"/>
      <c r="I38" s="55"/>
      <c r="J38" s="55"/>
      <c r="K38" s="102"/>
      <c r="L38" s="103"/>
      <c r="M38" s="23">
        <f t="shared" si="0"/>
        <v>0</v>
      </c>
    </row>
    <row r="39" spans="1:16" x14ac:dyDescent="0.3">
      <c r="A39" s="7">
        <v>30</v>
      </c>
      <c r="B39" s="53"/>
      <c r="C39" s="54"/>
      <c r="D39" s="54"/>
      <c r="E39" s="54"/>
      <c r="F39" s="55"/>
      <c r="G39" s="79"/>
      <c r="H39" s="55"/>
      <c r="I39" s="55"/>
      <c r="J39" s="55"/>
      <c r="K39" s="102"/>
      <c r="L39" s="103"/>
      <c r="M39" s="23">
        <f t="shared" si="0"/>
        <v>0</v>
      </c>
    </row>
    <row r="40" spans="1:16" x14ac:dyDescent="0.3">
      <c r="A40" s="7">
        <v>31</v>
      </c>
      <c r="B40" s="53"/>
      <c r="C40" s="54"/>
      <c r="D40" s="54"/>
      <c r="E40" s="54"/>
      <c r="F40" s="55"/>
      <c r="G40" s="79"/>
      <c r="H40" s="55"/>
      <c r="I40" s="55"/>
      <c r="J40" s="55"/>
      <c r="K40" s="102"/>
      <c r="L40" s="103"/>
      <c r="M40" s="23">
        <f t="shared" si="0"/>
        <v>0</v>
      </c>
    </row>
    <row r="41" spans="1:16" ht="31.95" customHeight="1" thickBot="1" x14ac:dyDescent="0.35">
      <c r="A41" s="8" t="s">
        <v>102</v>
      </c>
      <c r="B41" s="36">
        <f>SUM(B10:B40)</f>
        <v>0</v>
      </c>
      <c r="C41" s="23">
        <f t="shared" ref="C41:F41" si="1">SUM(C10:C40)</f>
        <v>0</v>
      </c>
      <c r="D41" s="23">
        <f t="shared" si="1"/>
        <v>0</v>
      </c>
      <c r="E41" s="23">
        <f t="shared" si="1"/>
        <v>0</v>
      </c>
      <c r="F41" s="37">
        <f t="shared" si="1"/>
        <v>0</v>
      </c>
      <c r="G41" s="79"/>
      <c r="H41" s="69">
        <f>SUM(H10:H40)</f>
        <v>0</v>
      </c>
      <c r="I41" s="69">
        <f>SUM(I10:I40)</f>
        <v>0</v>
      </c>
      <c r="J41" s="69">
        <f>SUM(J10:J40)</f>
        <v>0</v>
      </c>
      <c r="K41" s="33">
        <f>SUM(K10:K40)</f>
        <v>0</v>
      </c>
      <c r="L41" s="105"/>
      <c r="M41" s="23">
        <f>SUM(M10:M40)</f>
        <v>0</v>
      </c>
    </row>
    <row r="42" spans="1:16" ht="27.6" customHeight="1" x14ac:dyDescent="0.3">
      <c r="A42" s="8" t="s">
        <v>100</v>
      </c>
      <c r="B42" s="140"/>
      <c r="C42" s="141"/>
      <c r="D42" s="141"/>
      <c r="E42" s="141"/>
      <c r="F42" s="142"/>
      <c r="G42" s="79"/>
      <c r="H42" s="79"/>
      <c r="I42" s="79"/>
      <c r="J42" s="79"/>
      <c r="K42" s="136"/>
      <c r="L42" s="137"/>
      <c r="M42" s="79"/>
    </row>
    <row r="43" spans="1:16" ht="28.2" customHeight="1" x14ac:dyDescent="0.3">
      <c r="A43" s="8" t="s">
        <v>101</v>
      </c>
      <c r="B43" s="135">
        <f>+B41+B42</f>
        <v>0</v>
      </c>
      <c r="C43" s="135">
        <f t="shared" ref="C43:F43" si="2">+C41+C42</f>
        <v>0</v>
      </c>
      <c r="D43" s="135">
        <f t="shared" si="2"/>
        <v>0</v>
      </c>
      <c r="E43" s="135">
        <f t="shared" si="2"/>
        <v>0</v>
      </c>
      <c r="F43" s="135">
        <f t="shared" si="2"/>
        <v>0</v>
      </c>
      <c r="G43" s="79"/>
      <c r="H43" s="79"/>
      <c r="I43" s="79"/>
      <c r="J43" s="79"/>
      <c r="K43" s="136"/>
      <c r="L43" s="137"/>
      <c r="M43" s="79"/>
    </row>
    <row r="44" spans="1:16" ht="24.45" customHeight="1" thickBot="1" x14ac:dyDescent="0.35">
      <c r="A44" s="62" t="s">
        <v>57</v>
      </c>
      <c r="B44" s="38" t="e">
        <f>B43/$F$46</f>
        <v>#DIV/0!</v>
      </c>
      <c r="C44" s="38" t="e">
        <f t="shared" ref="C44:F44" si="3">C43/$F$46</f>
        <v>#DIV/0!</v>
      </c>
      <c r="D44" s="38" t="e">
        <f t="shared" si="3"/>
        <v>#DIV/0!</v>
      </c>
      <c r="E44" s="38" t="e">
        <f t="shared" si="3"/>
        <v>#DIV/0!</v>
      </c>
      <c r="F44" s="38" t="e">
        <f t="shared" si="3"/>
        <v>#DIV/0!</v>
      </c>
      <c r="G44" s="82"/>
      <c r="H44" s="70"/>
      <c r="K44" s="63"/>
    </row>
    <row r="45" spans="1:16" ht="6" customHeight="1" thickBot="1" x14ac:dyDescent="0.35"/>
    <row r="46" spans="1:16" ht="15" thickBot="1" x14ac:dyDescent="0.35">
      <c r="A46" s="114"/>
      <c r="B46" s="114"/>
      <c r="C46" s="114"/>
      <c r="D46" s="114"/>
      <c r="E46" s="115" t="s">
        <v>52</v>
      </c>
      <c r="F46" s="40">
        <f>SUM(B41:F41)</f>
        <v>0</v>
      </c>
      <c r="G46" s="3"/>
      <c r="I46" s="115" t="s">
        <v>44</v>
      </c>
      <c r="J46" s="40">
        <f>SUM(H41:J41)</f>
        <v>0</v>
      </c>
      <c r="K46" s="40">
        <f>K41</f>
        <v>0</v>
      </c>
      <c r="L46" s="116" t="s">
        <v>53</v>
      </c>
    </row>
    <row r="47" spans="1:16" ht="29.7" customHeight="1" thickBot="1" x14ac:dyDescent="0.35">
      <c r="A47" s="28" t="s">
        <v>34</v>
      </c>
      <c r="E47" s="27"/>
      <c r="H47" s="161" t="s">
        <v>88</v>
      </c>
      <c r="I47" s="161"/>
      <c r="J47" s="161"/>
      <c r="K47" s="161"/>
      <c r="L47" s="161"/>
      <c r="M47" s="161"/>
      <c r="O47" s="18"/>
      <c r="P47" s="25"/>
    </row>
    <row r="48" spans="1:16" ht="25.2" customHeight="1" thickBot="1" x14ac:dyDescent="0.35">
      <c r="A48" s="15" t="s">
        <v>74</v>
      </c>
      <c r="B48" s="16"/>
      <c r="C48" s="16"/>
      <c r="D48" s="16"/>
      <c r="E48" s="29"/>
      <c r="F48" s="17"/>
      <c r="H48" s="151" t="s">
        <v>63</v>
      </c>
      <c r="I48" s="152"/>
      <c r="J48" s="153"/>
      <c r="K48" s="154"/>
      <c r="L48" s="154"/>
      <c r="M48" s="155"/>
      <c r="O48" s="18"/>
      <c r="P48" s="25"/>
    </row>
    <row r="49" spans="1:15" ht="63.45" customHeight="1" thickBot="1" x14ac:dyDescent="0.35">
      <c r="A49" s="165" t="s">
        <v>110</v>
      </c>
      <c r="B49" s="166"/>
      <c r="C49" s="166"/>
      <c r="D49" s="166"/>
      <c r="E49" s="166"/>
      <c r="F49" s="167"/>
      <c r="G49" s="39"/>
      <c r="H49" s="171" t="s">
        <v>75</v>
      </c>
      <c r="I49" s="172"/>
      <c r="J49" s="172"/>
      <c r="K49" s="172"/>
      <c r="L49" s="172"/>
      <c r="M49" s="173"/>
      <c r="O49" s="18"/>
    </row>
    <row r="50" spans="1:15" ht="40.200000000000003" customHeight="1" thickBot="1" x14ac:dyDescent="0.35">
      <c r="A50" s="168"/>
      <c r="B50" s="169"/>
      <c r="C50" s="169"/>
      <c r="D50" s="169"/>
      <c r="E50" s="169"/>
      <c r="F50" s="170"/>
      <c r="G50" s="83"/>
      <c r="H50" s="168"/>
      <c r="I50" s="169"/>
      <c r="J50" s="169"/>
      <c r="K50" s="169"/>
      <c r="L50" s="169"/>
      <c r="M50" s="170"/>
      <c r="O50" s="18"/>
    </row>
    <row r="51" spans="1:15" ht="27.75" customHeight="1" thickBot="1" x14ac:dyDescent="0.35">
      <c r="A51" s="119"/>
      <c r="B51" s="119"/>
      <c r="C51" s="119"/>
      <c r="D51" s="119"/>
      <c r="E51" s="119"/>
      <c r="F51" s="119"/>
      <c r="G51" s="83"/>
      <c r="H51" s="151" t="s">
        <v>65</v>
      </c>
      <c r="I51" s="152"/>
      <c r="J51" s="152"/>
      <c r="K51" s="153"/>
      <c r="L51" s="154"/>
      <c r="M51" s="155"/>
      <c r="O51" s="18"/>
    </row>
    <row r="52" spans="1:15" ht="19.5" customHeight="1" thickBot="1" x14ac:dyDescent="0.35">
      <c r="A52" s="119"/>
      <c r="B52" s="119"/>
      <c r="C52" s="119"/>
      <c r="D52" s="119"/>
      <c r="E52" s="119"/>
      <c r="F52" s="119"/>
      <c r="G52" s="83"/>
      <c r="H52" s="174" t="s">
        <v>64</v>
      </c>
      <c r="I52" s="175"/>
      <c r="J52" s="175"/>
      <c r="K52" s="175"/>
      <c r="L52" s="175"/>
      <c r="M52" s="176"/>
      <c r="O52" s="18"/>
    </row>
    <row r="53" spans="1:15" ht="40.200000000000003" customHeight="1" thickBot="1" x14ac:dyDescent="0.35">
      <c r="A53" s="119"/>
      <c r="B53" s="119"/>
      <c r="C53" s="119"/>
      <c r="D53" s="119"/>
      <c r="E53" s="119"/>
      <c r="F53" s="119"/>
      <c r="G53" s="83"/>
      <c r="H53" s="168"/>
      <c r="I53" s="169"/>
      <c r="J53" s="169"/>
      <c r="K53" s="169"/>
      <c r="L53" s="169"/>
      <c r="M53" s="170"/>
      <c r="O53" s="18"/>
    </row>
    <row r="54" spans="1:15" ht="19.95" customHeight="1" x14ac:dyDescent="0.3">
      <c r="A54" s="51" t="s">
        <v>26</v>
      </c>
      <c r="B54" s="52" t="s">
        <v>36</v>
      </c>
      <c r="C54" s="51" t="s">
        <v>37</v>
      </c>
      <c r="D54" s="51"/>
      <c r="E54" s="51"/>
      <c r="F54" s="51"/>
      <c r="G54" s="51"/>
      <c r="H54" s="51"/>
      <c r="I54" s="51"/>
      <c r="J54" s="51"/>
      <c r="K54" s="51"/>
      <c r="L54" s="51"/>
      <c r="M54" s="51"/>
    </row>
    <row r="55" spans="1:15" x14ac:dyDescent="0.3">
      <c r="A55" s="49" t="e">
        <f>LEFT(O11,15)</f>
        <v>#N/A</v>
      </c>
      <c r="B55" s="50">
        <f>O10</f>
        <v>0</v>
      </c>
      <c r="C55" s="162">
        <f>P10</f>
        <v>0</v>
      </c>
      <c r="D55" s="163"/>
      <c r="E55" s="163"/>
      <c r="F55" s="163"/>
      <c r="G55" s="163"/>
      <c r="H55" s="163"/>
      <c r="I55" s="163"/>
      <c r="J55" s="163"/>
      <c r="K55" s="163"/>
      <c r="L55" s="163"/>
      <c r="M55" s="164"/>
    </row>
    <row r="56" spans="1:15" x14ac:dyDescent="0.3">
      <c r="A56" s="49" t="e">
        <f>LEFT(O14,15)</f>
        <v>#N/A</v>
      </c>
      <c r="B56" s="50">
        <f>O13</f>
        <v>0</v>
      </c>
      <c r="C56" s="162">
        <f>P13</f>
        <v>0</v>
      </c>
      <c r="D56" s="163"/>
      <c r="E56" s="163"/>
      <c r="F56" s="163"/>
      <c r="G56" s="163"/>
      <c r="H56" s="163"/>
      <c r="I56" s="163"/>
      <c r="J56" s="163"/>
      <c r="K56" s="163"/>
      <c r="L56" s="163"/>
      <c r="M56" s="164"/>
    </row>
    <row r="57" spans="1:15" x14ac:dyDescent="0.3">
      <c r="A57" s="49" t="str">
        <f>LEFT(O17, 15)</f>
        <v xml:space="preserve"> </v>
      </c>
      <c r="B57" s="50" t="str">
        <f>O16</f>
        <v xml:space="preserve"> </v>
      </c>
      <c r="C57" s="162">
        <f>P16</f>
        <v>0</v>
      </c>
      <c r="D57" s="163"/>
      <c r="E57" s="163"/>
      <c r="F57" s="163"/>
      <c r="G57" s="163"/>
      <c r="H57" s="163"/>
      <c r="I57" s="163"/>
      <c r="J57" s="163"/>
      <c r="K57" s="163"/>
      <c r="L57" s="163"/>
      <c r="M57" s="164"/>
    </row>
    <row r="58" spans="1:15" x14ac:dyDescent="0.3">
      <c r="A58" s="49" t="str">
        <f>LEFT(O20, 15)</f>
        <v>0</v>
      </c>
      <c r="B58" s="50">
        <f>O19</f>
        <v>0</v>
      </c>
      <c r="C58" s="162">
        <f>P19</f>
        <v>0</v>
      </c>
      <c r="D58" s="163"/>
      <c r="E58" s="163"/>
      <c r="F58" s="163"/>
      <c r="G58" s="163"/>
      <c r="H58" s="163"/>
      <c r="I58" s="163"/>
      <c r="J58" s="163"/>
      <c r="K58" s="163"/>
      <c r="L58" s="163"/>
      <c r="M58" s="164"/>
    </row>
    <row r="59" spans="1:15" x14ac:dyDescent="0.3">
      <c r="A59" s="49" t="str">
        <f>LEFT(O23,15)</f>
        <v>0</v>
      </c>
      <c r="B59" s="50">
        <f>O22</f>
        <v>0</v>
      </c>
      <c r="C59" s="162">
        <f>P22</f>
        <v>0</v>
      </c>
      <c r="D59" s="163"/>
      <c r="E59" s="163"/>
      <c r="F59" s="163"/>
      <c r="G59" s="163"/>
      <c r="H59" s="163"/>
      <c r="I59" s="163"/>
      <c r="J59" s="163"/>
      <c r="K59" s="163"/>
      <c r="L59" s="163"/>
      <c r="M59" s="164"/>
    </row>
    <row r="60" spans="1:15" x14ac:dyDescent="0.3">
      <c r="A60" s="49" t="e">
        <f>LEFT(O26, 10)</f>
        <v>#N/A</v>
      </c>
      <c r="B60" s="50">
        <f>O25</f>
        <v>0</v>
      </c>
      <c r="C60" s="162">
        <f>P25</f>
        <v>0</v>
      </c>
      <c r="D60" s="163"/>
      <c r="E60" s="163"/>
      <c r="F60" s="163"/>
      <c r="G60" s="163"/>
      <c r="H60" s="163"/>
      <c r="I60" s="163"/>
      <c r="J60" s="163"/>
      <c r="K60" s="163"/>
      <c r="L60" s="163"/>
      <c r="M60" s="164"/>
    </row>
    <row r="61" spans="1:15" x14ac:dyDescent="0.3">
      <c r="A61" s="49" t="e">
        <f>LEFT(O29, 10)</f>
        <v>#N/A</v>
      </c>
      <c r="B61" s="50">
        <f>O28</f>
        <v>0</v>
      </c>
      <c r="C61" s="162">
        <f>P28</f>
        <v>0</v>
      </c>
      <c r="D61" s="163"/>
      <c r="E61" s="163"/>
      <c r="F61" s="163"/>
      <c r="G61" s="163"/>
      <c r="H61" s="163"/>
      <c r="I61" s="163"/>
      <c r="J61" s="163"/>
      <c r="K61" s="163"/>
      <c r="L61" s="163"/>
      <c r="M61" s="164"/>
    </row>
    <row r="62" spans="1:15" x14ac:dyDescent="0.3">
      <c r="A62" s="49" t="str">
        <f>LEFT(O32, 15)</f>
        <v>0</v>
      </c>
      <c r="B62" s="50">
        <f>O31</f>
        <v>0</v>
      </c>
      <c r="C62" s="162">
        <f>P31</f>
        <v>0</v>
      </c>
      <c r="D62" s="163"/>
      <c r="E62" s="163"/>
      <c r="F62" s="163"/>
      <c r="G62" s="163"/>
      <c r="H62" s="163"/>
      <c r="I62" s="163"/>
      <c r="J62" s="163"/>
      <c r="K62" s="163"/>
      <c r="L62" s="163"/>
      <c r="M62" s="164"/>
    </row>
    <row r="63" spans="1:15" x14ac:dyDescent="0.3">
      <c r="A63" t="s">
        <v>113</v>
      </c>
    </row>
    <row r="65" spans="1:5" x14ac:dyDescent="0.3">
      <c r="A65" s="3" t="s">
        <v>14</v>
      </c>
    </row>
    <row r="67" spans="1:5" outlineLevel="1" x14ac:dyDescent="0.3">
      <c r="A67" t="s">
        <v>13</v>
      </c>
      <c r="E67" t="s">
        <v>17</v>
      </c>
    </row>
    <row r="68" spans="1:5" ht="18" outlineLevel="1" x14ac:dyDescent="0.35">
      <c r="A68" s="10" t="s">
        <v>135</v>
      </c>
      <c r="E68" s="11" t="s">
        <v>95</v>
      </c>
    </row>
    <row r="69" spans="1:5" ht="18" outlineLevel="1" x14ac:dyDescent="0.35">
      <c r="A69" s="10" t="s">
        <v>133</v>
      </c>
      <c r="E69" s="11" t="s">
        <v>116</v>
      </c>
    </row>
    <row r="70" spans="1:5" ht="18" outlineLevel="1" x14ac:dyDescent="0.35">
      <c r="A70" s="12" t="s">
        <v>134</v>
      </c>
      <c r="E70" s="11" t="s">
        <v>93</v>
      </c>
    </row>
    <row r="71" spans="1:5" ht="18" outlineLevel="1" x14ac:dyDescent="0.35">
      <c r="A71" s="12" t="s">
        <v>136</v>
      </c>
      <c r="E71" s="11" t="s">
        <v>97</v>
      </c>
    </row>
    <row r="72" spans="1:5" ht="18" outlineLevel="1" x14ac:dyDescent="0.35">
      <c r="A72" s="12" t="s">
        <v>137</v>
      </c>
      <c r="E72" s="11" t="s">
        <v>94</v>
      </c>
    </row>
    <row r="73" spans="1:5" ht="18" outlineLevel="1" x14ac:dyDescent="0.35">
      <c r="A73" s="12" t="s">
        <v>138</v>
      </c>
      <c r="E73" s="11" t="s">
        <v>122</v>
      </c>
    </row>
    <row r="74" spans="1:5" ht="18" outlineLevel="1" x14ac:dyDescent="0.35">
      <c r="A74" s="12" t="s">
        <v>139</v>
      </c>
    </row>
    <row r="75" spans="1:5" ht="18" outlineLevel="1" x14ac:dyDescent="0.35">
      <c r="A75" s="12" t="s">
        <v>140</v>
      </c>
    </row>
    <row r="76" spans="1:5" ht="18" outlineLevel="1" x14ac:dyDescent="0.35">
      <c r="A76" s="10" t="s">
        <v>141</v>
      </c>
    </row>
    <row r="77" spans="1:5" ht="18" outlineLevel="1" x14ac:dyDescent="0.35">
      <c r="A77" s="12" t="s">
        <v>142</v>
      </c>
    </row>
    <row r="78" spans="1:5" ht="18" outlineLevel="1" x14ac:dyDescent="0.35">
      <c r="A78" s="10" t="s">
        <v>143</v>
      </c>
    </row>
    <row r="79" spans="1:5" ht="18" outlineLevel="1" x14ac:dyDescent="0.35">
      <c r="A79" s="12" t="s">
        <v>144</v>
      </c>
    </row>
    <row r="80" spans="1:5" ht="18" outlineLevel="1" x14ac:dyDescent="0.35">
      <c r="A80" s="10" t="s">
        <v>145</v>
      </c>
    </row>
    <row r="81" outlineLevel="1" x14ac:dyDescent="0.3"/>
    <row r="82" outlineLevel="1" x14ac:dyDescent="0.3"/>
    <row r="83" outlineLevel="1" x14ac:dyDescent="0.3"/>
    <row r="84" outlineLevel="1" x14ac:dyDescent="0.3"/>
    <row r="85" outlineLevel="1" x14ac:dyDescent="0.3"/>
    <row r="86" outlineLevel="1" x14ac:dyDescent="0.3"/>
    <row r="87" outlineLevel="1" x14ac:dyDescent="0.3"/>
    <row r="88" outlineLevel="1" x14ac:dyDescent="0.3"/>
    <row r="89" outlineLevel="1" x14ac:dyDescent="0.3"/>
    <row r="90" outlineLevel="1" x14ac:dyDescent="0.3"/>
    <row r="91" outlineLevel="1" x14ac:dyDescent="0.3"/>
    <row r="92" outlineLevel="1" x14ac:dyDescent="0.3"/>
    <row r="93" outlineLevel="1" x14ac:dyDescent="0.3"/>
    <row r="94" outlineLevel="1" x14ac:dyDescent="0.3"/>
    <row r="95" outlineLevel="1" x14ac:dyDescent="0.3"/>
    <row r="96" outlineLevel="1" x14ac:dyDescent="0.3"/>
    <row r="97" outlineLevel="1" x14ac:dyDescent="0.3"/>
    <row r="98" outlineLevel="1" x14ac:dyDescent="0.3"/>
  </sheetData>
  <dataConsolidate/>
  <customSheetViews>
    <customSheetView guid="{FF771739-1304-4B6D-869B-3AE0699B6E83}" scale="90" showPageBreaks="1" printArea="1" hiddenRows="1" view="pageBreakPreview" topLeftCell="A4">
      <selection activeCell="O53" sqref="O53"/>
      <rowBreaks count="1" manualBreakCount="1">
        <brk id="55" max="11" man="1"/>
      </rowBreaks>
      <pageMargins left="0.7" right="0.7" top="0.75" bottom="0.75" header="0.3" footer="0.3"/>
      <pageSetup scale="72" orientation="portrait"/>
      <headerFooter>
        <oddFooter>&amp;L&amp;D&amp;RVer 7.29.12</oddFooter>
      </headerFooter>
    </customSheetView>
  </customSheetViews>
  <mergeCells count="43">
    <mergeCell ref="O8:P8"/>
    <mergeCell ref="B6:F6"/>
    <mergeCell ref="H6:J6"/>
    <mergeCell ref="K1:L1"/>
    <mergeCell ref="L4:M4"/>
    <mergeCell ref="C4:H4"/>
    <mergeCell ref="K2:L2"/>
    <mergeCell ref="A4:B4"/>
    <mergeCell ref="O14:O15"/>
    <mergeCell ref="O17:O18"/>
    <mergeCell ref="O20:O21"/>
    <mergeCell ref="O23:O24"/>
    <mergeCell ref="P10:P12"/>
    <mergeCell ref="P13:P15"/>
    <mergeCell ref="P16:P18"/>
    <mergeCell ref="P19:P21"/>
    <mergeCell ref="P22:P24"/>
    <mergeCell ref="O11:O12"/>
    <mergeCell ref="A49:F49"/>
    <mergeCell ref="A50:F50"/>
    <mergeCell ref="H49:M49"/>
    <mergeCell ref="H50:M50"/>
    <mergeCell ref="C57:M57"/>
    <mergeCell ref="C56:M56"/>
    <mergeCell ref="H53:M53"/>
    <mergeCell ref="H52:M52"/>
    <mergeCell ref="H51:J51"/>
    <mergeCell ref="K51:M51"/>
    <mergeCell ref="C62:M62"/>
    <mergeCell ref="C60:M60"/>
    <mergeCell ref="C61:M61"/>
    <mergeCell ref="C55:M55"/>
    <mergeCell ref="C58:M58"/>
    <mergeCell ref="C59:M59"/>
    <mergeCell ref="P25:P27"/>
    <mergeCell ref="P31:P33"/>
    <mergeCell ref="H48:I48"/>
    <mergeCell ref="J48:M48"/>
    <mergeCell ref="P28:P30"/>
    <mergeCell ref="O26:O27"/>
    <mergeCell ref="O29:O30"/>
    <mergeCell ref="O32:O33"/>
    <mergeCell ref="H47:M47"/>
  </mergeCells>
  <phoneticPr fontId="66" type="noConversion"/>
  <dataValidations xWindow="615" yWindow="229" count="6">
    <dataValidation type="textLength" errorStyle="warning" operator="lessThanOrEqual" allowBlank="1" showInputMessage="1" showErrorMessage="1" errorTitle="Error" error="Exceeds Maximum Characters" promptTitle="Maximum Text 130 Characters" prompt="Text Limited to 130 Characters" sqref="P10:P12 P16:P18 P22:P30" xr:uid="{00000000-0002-0000-0100-000000000000}">
      <formula1>130</formula1>
    </dataValidation>
    <dataValidation type="textLength" errorStyle="warning" operator="lessThanOrEqual" allowBlank="1" showInputMessage="1" showErrorMessage="1" errorTitle="Error" error="Exceeds Maximum Characters" promptTitle="maximum Text 130 Characters" prompt="Text Limited to 130 Characters" sqref="P13:P15" xr:uid="{00000000-0002-0000-0100-000001000000}">
      <formula1>130</formula1>
    </dataValidation>
    <dataValidation type="textLength" errorStyle="warning" operator="lessThanOrEqual" showInputMessage="1" showErrorMessage="1" errorTitle="Error" error="Exceeds Maximum Characters" promptTitle="Maximum Text 130 Characters" prompt="Text Limited to 130 Characters" sqref="P19:P21" xr:uid="{00000000-0002-0000-0100-000002000000}">
      <formula1>130</formula1>
    </dataValidation>
    <dataValidation type="textLength" errorStyle="warning" operator="lessThanOrEqual" allowBlank="1" showInputMessage="1" showErrorMessage="1" errorTitle="Error" error="Exceeds Maximum Characters" promptTitle="Maximum Text 130 Characters" prompt="Text Limited to 130  Characters" sqref="P31:P33" xr:uid="{00000000-0002-0000-0100-000003000000}">
      <formula1>130</formula1>
    </dataValidation>
    <dataValidation type="list" allowBlank="1" showInputMessage="1" showErrorMessage="1" prompt="Select Leave Code" sqref="L10:L40" xr:uid="{00000000-0002-0000-0100-000005000000}">
      <formula1>$E$68:$E$75</formula1>
    </dataValidation>
    <dataValidation type="list" allowBlank="1" showInputMessage="1" showErrorMessage="1" promptTitle="Pay Period" prompt="Select data from list" sqref="K2:L2" xr:uid="{00000000-0002-0000-0100-000004000000}">
      <formula1>$A$67:$A$80</formula1>
    </dataValidation>
  </dataValidations>
  <printOptions horizontalCentered="1"/>
  <pageMargins left="0.15748031496062992" right="0" top="0.15748031496062992" bottom="0.23622047244094491" header="0" footer="0"/>
  <pageSetup scale="64" orientation="portrait" r:id="rId1"/>
  <headerFooter>
    <oddFooter>&amp;L&amp;D</oddFooter>
  </headerFooter>
  <legacyDrawing r:id="rId2"/>
  <extLst>
    <ext xmlns:x14="http://schemas.microsoft.com/office/spreadsheetml/2009/9/main" uri="{CCE6A557-97BC-4b89-ADB6-D9C93CAAB3DF}">
      <x14:dataValidations xmlns:xm="http://schemas.microsoft.com/office/excel/2006/main" xWindow="615" yWindow="229" count="2">
        <x14:dataValidation type="list" allowBlank="1" showInputMessage="1" showErrorMessage="1" xr:uid="{00000000-0002-0000-0100-000006000000}">
          <x14:formula1>
            <xm:f>'Grant List'!$A$3:$A$53</xm:f>
          </x14:formula1>
          <xm:sqref>B9:D9</xm:sqref>
        </x14:dataValidation>
        <x14:dataValidation type="list" allowBlank="1" showInputMessage="1" showErrorMessage="1" promptTitle="Choose Org" prompt="Choose Org code from list_x000a__x000a_" xr:uid="{00000000-0002-0000-0100-000007000000}">
          <x14:formula1>
            <xm:f>'Grant List'!$A$3:$A$53</xm:f>
          </x14:formula1>
          <xm:sqref>H9:I9</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101"/>
  <sheetViews>
    <sheetView zoomScale="96" zoomScaleNormal="96" zoomScalePageLayoutView="96" workbookViewId="0">
      <pane ySplit="9" topLeftCell="A82" activePane="bottomLeft" state="frozen"/>
      <selection activeCell="K6" sqref="K6"/>
      <selection pane="bottomLeft" activeCell="I2" sqref="I2:L2"/>
    </sheetView>
  </sheetViews>
  <sheetFormatPr defaultColWidth="8.6640625" defaultRowHeight="14.4" x14ac:dyDescent="0.3"/>
  <cols>
    <col min="1" max="1" width="26.44140625" customWidth="1"/>
    <col min="7" max="7" width="1.6640625" customWidth="1"/>
    <col min="8" max="8" width="9.88671875" customWidth="1"/>
    <col min="9" max="9" width="10" customWidth="1"/>
    <col min="10" max="10" width="8.6640625" customWidth="1"/>
    <col min="11" max="11" width="14.5546875" customWidth="1"/>
    <col min="12" max="12" width="9.33203125" customWidth="1"/>
    <col min="13" max="13" width="2.44140625" customWidth="1"/>
    <col min="14" max="14" width="13.33203125" bestFit="1" customWidth="1"/>
    <col min="15" max="15" width="44.33203125" customWidth="1"/>
  </cols>
  <sheetData>
    <row r="1" spans="1:15" ht="21.6" thickBot="1" x14ac:dyDescent="0.45">
      <c r="A1" s="84" t="s">
        <v>84</v>
      </c>
      <c r="I1" s="193" t="s">
        <v>23</v>
      </c>
      <c r="J1" s="193"/>
      <c r="K1" s="193"/>
      <c r="L1" s="193"/>
      <c r="M1" s="77"/>
      <c r="O1" s="3"/>
    </row>
    <row r="2" spans="1:15" ht="18.600000000000001" thickBot="1" x14ac:dyDescent="0.4">
      <c r="A2" s="64" t="s">
        <v>72</v>
      </c>
      <c r="I2" s="190" t="s">
        <v>24</v>
      </c>
      <c r="J2" s="191"/>
      <c r="K2" s="191"/>
      <c r="L2" s="192"/>
      <c r="N2" s="21"/>
      <c r="O2" s="3" t="s">
        <v>27</v>
      </c>
    </row>
    <row r="4" spans="1:15" x14ac:dyDescent="0.3">
      <c r="A4" s="42" t="s">
        <v>5</v>
      </c>
      <c r="B4" s="183"/>
      <c r="C4" s="185"/>
      <c r="D4" s="185"/>
      <c r="E4" s="185"/>
      <c r="F4" s="184"/>
      <c r="H4" s="42" t="s">
        <v>2</v>
      </c>
      <c r="I4" s="183"/>
      <c r="J4" s="185"/>
      <c r="K4" s="185"/>
      <c r="L4" s="184"/>
      <c r="N4" s="22"/>
      <c r="O4" s="3" t="s">
        <v>28</v>
      </c>
    </row>
    <row r="5" spans="1:15" ht="15" thickBot="1" x14ac:dyDescent="0.35">
      <c r="A5" s="3"/>
    </row>
    <row r="6" spans="1:15" ht="30.75" customHeight="1" thickBot="1" x14ac:dyDescent="0.35">
      <c r="A6" s="3"/>
      <c r="B6" s="179" t="s">
        <v>111</v>
      </c>
      <c r="C6" s="180"/>
      <c r="D6" s="180"/>
      <c r="E6" s="180"/>
      <c r="F6" s="181"/>
      <c r="G6" s="78"/>
      <c r="H6" s="199" t="s">
        <v>120</v>
      </c>
      <c r="I6" s="200"/>
      <c r="J6" s="200"/>
      <c r="K6" s="200"/>
      <c r="L6" s="201"/>
    </row>
    <row r="7" spans="1:15" ht="43.5" customHeight="1" x14ac:dyDescent="0.3">
      <c r="A7" s="4"/>
      <c r="B7" s="34" t="s">
        <v>1</v>
      </c>
      <c r="C7" s="5" t="s">
        <v>1</v>
      </c>
      <c r="D7" s="5" t="s">
        <v>1</v>
      </c>
      <c r="E7" s="5" t="s">
        <v>1</v>
      </c>
      <c r="F7" s="35" t="s">
        <v>1</v>
      </c>
      <c r="G7" s="8"/>
      <c r="H7" s="34" t="s">
        <v>35</v>
      </c>
      <c r="I7" s="35" t="s">
        <v>35</v>
      </c>
      <c r="J7" s="145" t="s">
        <v>0</v>
      </c>
      <c r="K7" s="145" t="s">
        <v>18</v>
      </c>
      <c r="L7" s="109" t="s">
        <v>47</v>
      </c>
      <c r="N7" s="177" t="s">
        <v>70</v>
      </c>
      <c r="O7" s="178"/>
    </row>
    <row r="8" spans="1:15" ht="30.6" x14ac:dyDescent="0.3">
      <c r="A8" s="6" t="s">
        <v>49</v>
      </c>
      <c r="B8" s="44" t="e">
        <f>INDEX('Grant List'!A3:B54,MATCH(B9,'Grant List'!A3:A54,0),2)</f>
        <v>#N/A</v>
      </c>
      <c r="C8" s="45" t="e">
        <f>INDEX('Grant List'!A3:B54,MATCH(C9,'Grant List'!A3:A54,0),2)</f>
        <v>#N/A</v>
      </c>
      <c r="D8" s="45" t="e">
        <f>INDEX('Grant List'!A3:B54,MATCH(D9,'Grant List'!A3:A54,0),2)</f>
        <v>#N/A</v>
      </c>
      <c r="E8" s="56"/>
      <c r="F8" s="57"/>
      <c r="H8" s="56"/>
      <c r="I8" s="57"/>
      <c r="J8" s="56"/>
      <c r="K8" s="56" t="s">
        <v>51</v>
      </c>
      <c r="L8" s="110"/>
      <c r="N8" t="s">
        <v>46</v>
      </c>
    </row>
    <row r="9" spans="1:15" x14ac:dyDescent="0.3">
      <c r="A9" s="65" t="s">
        <v>3</v>
      </c>
      <c r="B9" s="58"/>
      <c r="C9" s="59"/>
      <c r="D9" s="59"/>
      <c r="E9" s="60"/>
      <c r="F9" s="61"/>
      <c r="H9" s="60"/>
      <c r="I9" s="61"/>
      <c r="J9" s="108"/>
      <c r="K9" s="103"/>
      <c r="L9" s="111"/>
      <c r="N9" s="66">
        <f>B9</f>
        <v>0</v>
      </c>
      <c r="O9" s="148"/>
    </row>
    <row r="10" spans="1:15" ht="25.5" customHeight="1" x14ac:dyDescent="0.3">
      <c r="A10" s="118" t="e">
        <f>$I$2-13</f>
        <v>#VALUE!</v>
      </c>
      <c r="B10" s="53"/>
      <c r="C10" s="54"/>
      <c r="D10" s="54"/>
      <c r="E10" s="54"/>
      <c r="F10" s="55"/>
      <c r="G10" s="79"/>
      <c r="H10" s="53"/>
      <c r="I10" s="55"/>
      <c r="J10" s="108"/>
      <c r="K10" s="103"/>
      <c r="L10" s="112">
        <f>SUM(B10:J10)</f>
        <v>0</v>
      </c>
      <c r="N10" s="20" t="e">
        <f>B8</f>
        <v>#N/A</v>
      </c>
      <c r="O10" s="150"/>
    </row>
    <row r="11" spans="1:15" x14ac:dyDescent="0.3">
      <c r="A11" s="118" t="e">
        <f>$I$2-12</f>
        <v>#VALUE!</v>
      </c>
      <c r="B11" s="53"/>
      <c r="C11" s="54"/>
      <c r="D11" s="54"/>
      <c r="E11" s="54"/>
      <c r="F11" s="55"/>
      <c r="G11" s="79"/>
      <c r="H11" s="53"/>
      <c r="I11" s="55"/>
      <c r="J11" s="108"/>
      <c r="K11" s="103"/>
      <c r="L11" s="112">
        <f t="shared" ref="L11:L23" si="0">SUM(B11:J11)</f>
        <v>0</v>
      </c>
      <c r="N11" s="66">
        <f>C9</f>
        <v>0</v>
      </c>
      <c r="O11" s="148"/>
    </row>
    <row r="12" spans="1:15" x14ac:dyDescent="0.3">
      <c r="A12" s="118" t="e">
        <f>$I$2-11</f>
        <v>#VALUE!</v>
      </c>
      <c r="B12" s="53"/>
      <c r="C12" s="54"/>
      <c r="D12" s="54"/>
      <c r="E12" s="54"/>
      <c r="F12" s="55"/>
      <c r="G12" s="79"/>
      <c r="H12" s="53"/>
      <c r="I12" s="55"/>
      <c r="J12" s="108"/>
      <c r="K12" s="103"/>
      <c r="L12" s="112">
        <f t="shared" si="0"/>
        <v>0</v>
      </c>
      <c r="N12" s="20" t="e">
        <f>C8</f>
        <v>#N/A</v>
      </c>
      <c r="O12" s="150"/>
    </row>
    <row r="13" spans="1:15" x14ac:dyDescent="0.3">
      <c r="A13" s="118" t="e">
        <f>$I$2-10</f>
        <v>#VALUE!</v>
      </c>
      <c r="B13" s="53"/>
      <c r="C13" s="54"/>
      <c r="D13" s="54"/>
      <c r="E13" s="54"/>
      <c r="F13" s="55"/>
      <c r="G13" s="79"/>
      <c r="H13" s="53"/>
      <c r="I13" s="55"/>
      <c r="J13" s="108"/>
      <c r="K13" s="103"/>
      <c r="L13" s="112">
        <f t="shared" si="0"/>
        <v>0</v>
      </c>
      <c r="N13" s="66">
        <f>D9</f>
        <v>0</v>
      </c>
      <c r="O13" s="148"/>
    </row>
    <row r="14" spans="1:15" x14ac:dyDescent="0.3">
      <c r="A14" s="118" t="e">
        <f>$I$2-9</f>
        <v>#VALUE!</v>
      </c>
      <c r="B14" s="53"/>
      <c r="C14" s="54"/>
      <c r="D14" s="54"/>
      <c r="E14" s="54"/>
      <c r="F14" s="55"/>
      <c r="G14" s="79"/>
      <c r="H14" s="53"/>
      <c r="I14" s="55"/>
      <c r="J14" s="108"/>
      <c r="K14" s="103"/>
      <c r="L14" s="112">
        <f t="shared" si="0"/>
        <v>0</v>
      </c>
      <c r="N14" s="20" t="e">
        <f>D8</f>
        <v>#N/A</v>
      </c>
      <c r="O14" s="150"/>
    </row>
    <row r="15" spans="1:15" x14ac:dyDescent="0.3">
      <c r="A15" s="118" t="e">
        <f>$I$2-8</f>
        <v>#VALUE!</v>
      </c>
      <c r="B15" s="53"/>
      <c r="C15" s="54"/>
      <c r="D15" s="54"/>
      <c r="E15" s="54"/>
      <c r="F15" s="55"/>
      <c r="G15" s="79"/>
      <c r="H15" s="53"/>
      <c r="I15" s="55"/>
      <c r="J15" s="108"/>
      <c r="K15" s="103"/>
      <c r="L15" s="112">
        <f>SUM(B15:J15)</f>
        <v>0</v>
      </c>
      <c r="N15" s="66">
        <f>E9</f>
        <v>0</v>
      </c>
      <c r="O15" s="148"/>
    </row>
    <row r="16" spans="1:15" ht="18" customHeight="1" x14ac:dyDescent="0.3">
      <c r="A16" s="118" t="e">
        <f>$I$2-7</f>
        <v>#VALUE!</v>
      </c>
      <c r="B16" s="53"/>
      <c r="C16" s="54"/>
      <c r="D16" s="54"/>
      <c r="E16" s="54"/>
      <c r="F16" s="55"/>
      <c r="G16" s="79"/>
      <c r="H16" s="53"/>
      <c r="I16" s="55"/>
      <c r="J16" s="108"/>
      <c r="K16" s="103"/>
      <c r="L16" s="112">
        <f>SUM(B16:J16)</f>
        <v>0</v>
      </c>
      <c r="N16" s="20">
        <f>E8</f>
        <v>0</v>
      </c>
      <c r="O16" s="150"/>
    </row>
    <row r="17" spans="1:15" x14ac:dyDescent="0.3">
      <c r="A17" s="118" t="e">
        <f>$I$2-6</f>
        <v>#VALUE!</v>
      </c>
      <c r="B17" s="53"/>
      <c r="C17" s="54"/>
      <c r="D17" s="54"/>
      <c r="E17" s="54"/>
      <c r="F17" s="55"/>
      <c r="G17" s="79"/>
      <c r="H17" s="53"/>
      <c r="I17" s="55"/>
      <c r="J17" s="108"/>
      <c r="K17" s="103"/>
      <c r="L17" s="112">
        <f t="shared" si="0"/>
        <v>0</v>
      </c>
      <c r="N17" s="66">
        <f>F9</f>
        <v>0</v>
      </c>
      <c r="O17" s="148"/>
    </row>
    <row r="18" spans="1:15" x14ac:dyDescent="0.3">
      <c r="A18" s="118" t="e">
        <f>$I$2-5</f>
        <v>#VALUE!</v>
      </c>
      <c r="B18" s="53"/>
      <c r="C18" s="54"/>
      <c r="D18" s="54"/>
      <c r="E18" s="54"/>
      <c r="F18" s="55"/>
      <c r="G18" s="79"/>
      <c r="H18" s="53"/>
      <c r="I18" s="55"/>
      <c r="J18" s="108"/>
      <c r="K18" s="103"/>
      <c r="L18" s="112">
        <f t="shared" si="0"/>
        <v>0</v>
      </c>
      <c r="N18" s="20">
        <f>F8</f>
        <v>0</v>
      </c>
      <c r="O18" s="150"/>
    </row>
    <row r="19" spans="1:15" x14ac:dyDescent="0.3">
      <c r="A19" s="118" t="e">
        <f>$I$2-4</f>
        <v>#VALUE!</v>
      </c>
      <c r="B19" s="53"/>
      <c r="C19" s="54"/>
      <c r="D19" s="54"/>
      <c r="E19" s="54"/>
      <c r="F19" s="55"/>
      <c r="G19" s="79"/>
      <c r="H19" s="53"/>
      <c r="I19" s="55"/>
      <c r="J19" s="108"/>
      <c r="K19" s="103"/>
      <c r="L19" s="112">
        <f t="shared" si="0"/>
        <v>0</v>
      </c>
      <c r="N19" s="75"/>
      <c r="O19" s="100"/>
    </row>
    <row r="20" spans="1:15" x14ac:dyDescent="0.3">
      <c r="A20" s="118" t="e">
        <f>$I$2-3</f>
        <v>#VALUE!</v>
      </c>
      <c r="B20" s="53"/>
      <c r="C20" s="54"/>
      <c r="D20" s="54"/>
      <c r="E20" s="54"/>
      <c r="F20" s="55"/>
      <c r="G20" s="79"/>
      <c r="H20" s="53"/>
      <c r="I20" s="55"/>
      <c r="J20" s="108"/>
      <c r="K20" s="103"/>
      <c r="L20" s="112">
        <f t="shared" si="0"/>
        <v>0</v>
      </c>
      <c r="N20" s="76" t="s">
        <v>45</v>
      </c>
      <c r="O20" s="101"/>
    </row>
    <row r="21" spans="1:15" x14ac:dyDescent="0.3">
      <c r="A21" s="118" t="e">
        <f>$I$2-2</f>
        <v>#VALUE!</v>
      </c>
      <c r="B21" s="53"/>
      <c r="C21" s="54"/>
      <c r="D21" s="54"/>
      <c r="E21" s="54"/>
      <c r="F21" s="55"/>
      <c r="G21" s="79"/>
      <c r="H21" s="53"/>
      <c r="I21" s="55"/>
      <c r="J21" s="108"/>
      <c r="K21" s="103"/>
      <c r="L21" s="112">
        <f t="shared" si="0"/>
        <v>0</v>
      </c>
      <c r="N21" s="66">
        <f>H9</f>
        <v>0</v>
      </c>
      <c r="O21" s="148"/>
    </row>
    <row r="22" spans="1:15" x14ac:dyDescent="0.3">
      <c r="A22" s="118" t="e">
        <f>$I$2-1</f>
        <v>#VALUE!</v>
      </c>
      <c r="B22" s="53"/>
      <c r="C22" s="54"/>
      <c r="D22" s="54"/>
      <c r="E22" s="54"/>
      <c r="F22" s="55"/>
      <c r="G22" s="79"/>
      <c r="H22" s="53"/>
      <c r="I22" s="55"/>
      <c r="J22" s="108"/>
      <c r="K22" s="103"/>
      <c r="L22" s="112">
        <f>SUM(B22:J22)</f>
        <v>0</v>
      </c>
      <c r="N22" s="20">
        <f>H8</f>
        <v>0</v>
      </c>
      <c r="O22" s="150"/>
    </row>
    <row r="23" spans="1:15" x14ac:dyDescent="0.3">
      <c r="A23" s="118" t="e">
        <f>$I$2-0</f>
        <v>#VALUE!</v>
      </c>
      <c r="B23" s="53"/>
      <c r="C23" s="54"/>
      <c r="D23" s="54"/>
      <c r="E23" s="54"/>
      <c r="F23" s="55"/>
      <c r="G23" s="79"/>
      <c r="H23" s="53"/>
      <c r="I23" s="55"/>
      <c r="J23" s="108"/>
      <c r="K23" s="103"/>
      <c r="L23" s="112">
        <f t="shared" si="0"/>
        <v>0</v>
      </c>
      <c r="N23" s="66">
        <f>I9</f>
        <v>0</v>
      </c>
      <c r="O23" s="148"/>
    </row>
    <row r="24" spans="1:15" ht="33" customHeight="1" thickBot="1" x14ac:dyDescent="0.35">
      <c r="A24" s="8" t="s">
        <v>103</v>
      </c>
      <c r="B24" s="36">
        <f>SUM(B10:B23)</f>
        <v>0</v>
      </c>
      <c r="C24" s="23">
        <f>SUM(C10:C23)</f>
        <v>0</v>
      </c>
      <c r="D24" s="23">
        <f>SUM(D10:D23)</f>
        <v>0</v>
      </c>
      <c r="E24" s="23">
        <f>SUM(E10:E23)</f>
        <v>0</v>
      </c>
      <c r="F24" s="37">
        <f>SUM(F10:F23)</f>
        <v>0</v>
      </c>
      <c r="G24" s="79"/>
      <c r="H24" s="68">
        <f>SUM(H10:H23)</f>
        <v>0</v>
      </c>
      <c r="I24" s="69">
        <f>SUM(I10:I23)</f>
        <v>0</v>
      </c>
      <c r="J24" s="146">
        <f>SUM(J10:J23)</f>
        <v>0</v>
      </c>
      <c r="K24" s="146"/>
      <c r="L24" s="113">
        <f>SUM(L10:L23)</f>
        <v>0</v>
      </c>
      <c r="N24" s="20">
        <f>I8</f>
        <v>0</v>
      </c>
      <c r="O24" s="150"/>
    </row>
    <row r="25" spans="1:15" ht="33" customHeight="1" x14ac:dyDescent="0.3">
      <c r="A25" s="8" t="s">
        <v>100</v>
      </c>
      <c r="B25" s="140"/>
      <c r="C25" s="141"/>
      <c r="D25" s="141"/>
      <c r="E25" s="141"/>
      <c r="F25" s="142"/>
      <c r="G25" s="79"/>
      <c r="H25" s="79"/>
      <c r="I25" s="79"/>
      <c r="J25" s="79"/>
      <c r="K25" s="79"/>
      <c r="L25" s="138"/>
      <c r="N25" s="26"/>
      <c r="O25" s="139"/>
    </row>
    <row r="26" spans="1:15" ht="33" customHeight="1" x14ac:dyDescent="0.3">
      <c r="A26" s="8" t="s">
        <v>101</v>
      </c>
      <c r="B26" s="135">
        <f>+B24+B25</f>
        <v>0</v>
      </c>
      <c r="C26" s="135">
        <f t="shared" ref="C26:F26" si="1">+C24+C25</f>
        <v>0</v>
      </c>
      <c r="D26" s="135">
        <f t="shared" si="1"/>
        <v>0</v>
      </c>
      <c r="E26" s="135">
        <f t="shared" si="1"/>
        <v>0</v>
      </c>
      <c r="F26" s="135">
        <f t="shared" si="1"/>
        <v>0</v>
      </c>
      <c r="G26" s="79"/>
      <c r="H26" s="79"/>
      <c r="I26" s="79"/>
      <c r="J26" s="79"/>
      <c r="K26" s="79"/>
      <c r="L26" s="138"/>
      <c r="N26" s="26"/>
      <c r="O26" s="139"/>
    </row>
    <row r="27" spans="1:15" ht="15" thickBot="1" x14ac:dyDescent="0.35">
      <c r="A27" s="9" t="s">
        <v>4</v>
      </c>
      <c r="B27" s="38" t="e">
        <f>B26/$F$29</f>
        <v>#DIV/0!</v>
      </c>
      <c r="C27" s="38" t="e">
        <f t="shared" ref="C27:F27" si="2">C26/$F$29</f>
        <v>#DIV/0!</v>
      </c>
      <c r="D27" s="38" t="e">
        <f t="shared" si="2"/>
        <v>#DIV/0!</v>
      </c>
      <c r="E27" s="38" t="e">
        <f t="shared" si="2"/>
        <v>#DIV/0!</v>
      </c>
      <c r="F27" s="38" t="e">
        <f t="shared" si="2"/>
        <v>#DIV/0!</v>
      </c>
      <c r="G27" s="70"/>
    </row>
    <row r="29" spans="1:15" x14ac:dyDescent="0.3">
      <c r="B29" s="3"/>
      <c r="C29" s="3"/>
      <c r="D29" s="3"/>
      <c r="E29" s="41" t="s">
        <v>48</v>
      </c>
      <c r="F29" s="24">
        <f>SUM(B24:F24)</f>
        <v>0</v>
      </c>
      <c r="G29" s="3"/>
      <c r="I29" s="24">
        <f>SUM(H24:I24)</f>
        <v>0</v>
      </c>
      <c r="J29" s="147"/>
      <c r="K29" s="147"/>
      <c r="L29" s="71" t="s">
        <v>44</v>
      </c>
    </row>
    <row r="30" spans="1:15" ht="9" customHeight="1" x14ac:dyDescent="0.3">
      <c r="N30" s="18"/>
      <c r="O30" s="18"/>
    </row>
    <row r="31" spans="1:15" ht="15" thickBot="1" x14ac:dyDescent="0.35">
      <c r="A31" s="28" t="s">
        <v>34</v>
      </c>
      <c r="E31" s="27"/>
      <c r="L31" s="205" t="s">
        <v>89</v>
      </c>
      <c r="M31" s="205"/>
      <c r="N31" s="205"/>
      <c r="O31" s="205"/>
    </row>
    <row r="32" spans="1:15" ht="33.75" customHeight="1" thickBot="1" x14ac:dyDescent="0.35">
      <c r="A32" s="15" t="s">
        <v>74</v>
      </c>
      <c r="B32" s="16"/>
      <c r="C32" s="16"/>
      <c r="D32" s="16"/>
      <c r="E32" s="29"/>
      <c r="F32" s="17"/>
      <c r="G32" s="72"/>
      <c r="L32" s="206" t="s">
        <v>63</v>
      </c>
      <c r="M32" s="207"/>
      <c r="N32" s="208"/>
      <c r="O32" s="104"/>
    </row>
    <row r="33" spans="1:17" ht="70.5" customHeight="1" thickBot="1" x14ac:dyDescent="0.35">
      <c r="A33" s="165" t="s">
        <v>110</v>
      </c>
      <c r="B33" s="166"/>
      <c r="C33" s="166"/>
      <c r="D33" s="166"/>
      <c r="E33" s="166"/>
      <c r="F33" s="167"/>
      <c r="G33" s="73"/>
      <c r="L33" s="202" t="s">
        <v>115</v>
      </c>
      <c r="M33" s="203"/>
      <c r="N33" s="203"/>
      <c r="O33" s="204"/>
    </row>
    <row r="34" spans="1:17" ht="33" customHeight="1" thickBot="1" x14ac:dyDescent="0.35">
      <c r="A34" s="168"/>
      <c r="B34" s="169"/>
      <c r="C34" s="169"/>
      <c r="D34" s="169"/>
      <c r="E34" s="169"/>
      <c r="F34" s="170"/>
      <c r="G34" s="74"/>
      <c r="L34" s="168"/>
      <c r="M34" s="169"/>
      <c r="N34" s="169"/>
      <c r="O34" s="170"/>
    </row>
    <row r="35" spans="1:17" ht="38.25" customHeight="1" thickBot="1" x14ac:dyDescent="0.35">
      <c r="A35" s="119"/>
      <c r="B35" s="119"/>
      <c r="C35" s="119"/>
      <c r="D35" s="119"/>
      <c r="E35" s="119"/>
      <c r="F35" s="119"/>
      <c r="G35" s="83"/>
      <c r="L35" s="194" t="s">
        <v>65</v>
      </c>
      <c r="M35" s="195"/>
      <c r="N35" s="195"/>
      <c r="O35" s="127"/>
      <c r="P35" s="120"/>
      <c r="Q35" s="121"/>
    </row>
    <row r="36" spans="1:17" ht="26.25" customHeight="1" thickBot="1" x14ac:dyDescent="0.35">
      <c r="A36" s="119"/>
      <c r="B36" s="119"/>
      <c r="C36" s="119"/>
      <c r="D36" s="119"/>
      <c r="E36" s="119"/>
      <c r="F36" s="119"/>
      <c r="G36" s="83"/>
      <c r="L36" s="196" t="s">
        <v>64</v>
      </c>
      <c r="M36" s="197"/>
      <c r="N36" s="197"/>
      <c r="O36" s="198"/>
      <c r="P36" s="122"/>
      <c r="Q36" s="122"/>
    </row>
    <row r="37" spans="1:17" ht="33" customHeight="1" thickBot="1" x14ac:dyDescent="0.35">
      <c r="A37" s="119"/>
      <c r="B37" s="119"/>
      <c r="C37" s="119"/>
      <c r="D37" s="119"/>
      <c r="E37" s="119"/>
      <c r="F37" s="119"/>
      <c r="G37" s="83"/>
      <c r="L37" s="123"/>
      <c r="M37" s="124"/>
      <c r="N37" s="124"/>
      <c r="O37" s="125"/>
      <c r="P37" s="126"/>
      <c r="Q37" s="126"/>
    </row>
    <row r="38" spans="1:17" x14ac:dyDescent="0.3">
      <c r="N38" s="18"/>
    </row>
    <row r="39" spans="1:17" ht="21.75" customHeight="1" x14ac:dyDescent="0.3"/>
    <row r="40" spans="1:17" x14ac:dyDescent="0.3">
      <c r="A40" s="3" t="s">
        <v>14</v>
      </c>
    </row>
    <row r="41" spans="1:17" x14ac:dyDescent="0.3">
      <c r="J41">
        <v>0</v>
      </c>
    </row>
    <row r="42" spans="1:17" x14ac:dyDescent="0.3">
      <c r="A42" t="s">
        <v>24</v>
      </c>
      <c r="D42" t="s">
        <v>17</v>
      </c>
    </row>
    <row r="43" spans="1:17" ht="18" customHeight="1" x14ac:dyDescent="0.35">
      <c r="A43" s="67">
        <v>44813</v>
      </c>
      <c r="D43" s="11" t="s">
        <v>95</v>
      </c>
    </row>
    <row r="44" spans="1:17" ht="18" customHeight="1" x14ac:dyDescent="0.35">
      <c r="A44" s="67">
        <f t="shared" ref="A44:A63" si="3">A43+14</f>
        <v>44827</v>
      </c>
      <c r="D44" s="11" t="s">
        <v>93</v>
      </c>
    </row>
    <row r="45" spans="1:17" ht="18" customHeight="1" x14ac:dyDescent="0.35">
      <c r="A45" s="67">
        <f t="shared" si="3"/>
        <v>44841</v>
      </c>
      <c r="D45" s="11"/>
    </row>
    <row r="46" spans="1:17" ht="18" customHeight="1" x14ac:dyDescent="0.35">
      <c r="A46" s="67">
        <f t="shared" si="3"/>
        <v>44855</v>
      </c>
      <c r="D46" s="11"/>
    </row>
    <row r="47" spans="1:17" ht="18" customHeight="1" x14ac:dyDescent="0.35">
      <c r="A47" s="67">
        <f t="shared" si="3"/>
        <v>44869</v>
      </c>
      <c r="D47" s="11"/>
    </row>
    <row r="48" spans="1:17" ht="18" customHeight="1" x14ac:dyDescent="0.35">
      <c r="A48" s="67">
        <f t="shared" si="3"/>
        <v>44883</v>
      </c>
      <c r="D48" s="11"/>
    </row>
    <row r="49" spans="1:15" ht="18" customHeight="1" x14ac:dyDescent="0.35">
      <c r="A49" s="67">
        <f t="shared" si="3"/>
        <v>44897</v>
      </c>
    </row>
    <row r="50" spans="1:15" ht="18" customHeight="1" x14ac:dyDescent="0.35">
      <c r="A50" s="67">
        <f t="shared" si="3"/>
        <v>44911</v>
      </c>
    </row>
    <row r="51" spans="1:15" ht="18" customHeight="1" x14ac:dyDescent="0.35">
      <c r="A51" s="67">
        <f t="shared" si="3"/>
        <v>44925</v>
      </c>
    </row>
    <row r="52" spans="1:15" ht="18" customHeight="1" x14ac:dyDescent="0.35">
      <c r="A52" s="67">
        <f t="shared" si="3"/>
        <v>44939</v>
      </c>
    </row>
    <row r="53" spans="1:15" ht="18" customHeight="1" x14ac:dyDescent="0.35">
      <c r="A53" s="67">
        <f t="shared" si="3"/>
        <v>44953</v>
      </c>
    </row>
    <row r="54" spans="1:15" ht="18" customHeight="1" x14ac:dyDescent="0.35">
      <c r="A54" s="67">
        <f t="shared" si="3"/>
        <v>44967</v>
      </c>
    </row>
    <row r="55" spans="1:15" ht="18" customHeight="1" x14ac:dyDescent="0.35">
      <c r="A55" s="67">
        <f t="shared" si="3"/>
        <v>44981</v>
      </c>
    </row>
    <row r="56" spans="1:15" ht="18" customHeight="1" x14ac:dyDescent="0.35">
      <c r="A56" s="67">
        <f t="shared" si="3"/>
        <v>44995</v>
      </c>
      <c r="N56" s="18"/>
      <c r="O56" s="18"/>
    </row>
    <row r="57" spans="1:15" ht="18" customHeight="1" x14ac:dyDescent="0.35">
      <c r="A57" s="67">
        <f t="shared" si="3"/>
        <v>45009</v>
      </c>
    </row>
    <row r="58" spans="1:15" ht="18" customHeight="1" x14ac:dyDescent="0.35">
      <c r="A58" s="67">
        <f t="shared" si="3"/>
        <v>45023</v>
      </c>
    </row>
    <row r="59" spans="1:15" ht="18" customHeight="1" x14ac:dyDescent="0.35">
      <c r="A59" s="67">
        <f t="shared" si="3"/>
        <v>45037</v>
      </c>
    </row>
    <row r="60" spans="1:15" ht="18" customHeight="1" x14ac:dyDescent="0.35">
      <c r="A60" s="67">
        <f>A59+14</f>
        <v>45051</v>
      </c>
    </row>
    <row r="61" spans="1:15" ht="18" customHeight="1" x14ac:dyDescent="0.35">
      <c r="A61" s="67">
        <f t="shared" si="3"/>
        <v>45065</v>
      </c>
    </row>
    <row r="62" spans="1:15" ht="18" customHeight="1" x14ac:dyDescent="0.35">
      <c r="A62" s="67">
        <f t="shared" si="3"/>
        <v>45079</v>
      </c>
    </row>
    <row r="63" spans="1:15" ht="18" customHeight="1" x14ac:dyDescent="0.35">
      <c r="A63" s="67">
        <f t="shared" si="3"/>
        <v>45093</v>
      </c>
    </row>
    <row r="64" spans="1:15" ht="14.4" customHeight="1" x14ac:dyDescent="0.35">
      <c r="A64" s="132">
        <f>A63+14</f>
        <v>45107</v>
      </c>
    </row>
    <row r="65" spans="1:1" ht="14.4" customHeight="1" x14ac:dyDescent="0.35">
      <c r="A65" s="132">
        <f t="shared" ref="A65:A93" si="4">A64+14</f>
        <v>45121</v>
      </c>
    </row>
    <row r="66" spans="1:1" ht="14.4" customHeight="1" x14ac:dyDescent="0.35">
      <c r="A66" s="132">
        <f t="shared" si="4"/>
        <v>45135</v>
      </c>
    </row>
    <row r="67" spans="1:1" ht="14.4" customHeight="1" x14ac:dyDescent="0.35">
      <c r="A67" s="132">
        <f t="shared" si="4"/>
        <v>45149</v>
      </c>
    </row>
    <row r="68" spans="1:1" ht="14.4" customHeight="1" x14ac:dyDescent="0.35">
      <c r="A68" s="132">
        <f t="shared" si="4"/>
        <v>45163</v>
      </c>
    </row>
    <row r="69" spans="1:1" ht="14.4" customHeight="1" x14ac:dyDescent="0.35">
      <c r="A69" s="132">
        <f t="shared" si="4"/>
        <v>45177</v>
      </c>
    </row>
    <row r="70" spans="1:1" ht="14.4" customHeight="1" x14ac:dyDescent="0.35">
      <c r="A70" s="132">
        <f t="shared" si="4"/>
        <v>45191</v>
      </c>
    </row>
    <row r="71" spans="1:1" ht="14.4" customHeight="1" x14ac:dyDescent="0.35">
      <c r="A71" s="132">
        <f t="shared" si="4"/>
        <v>45205</v>
      </c>
    </row>
    <row r="72" spans="1:1" ht="14.4" customHeight="1" x14ac:dyDescent="0.35">
      <c r="A72" s="132">
        <f t="shared" si="4"/>
        <v>45219</v>
      </c>
    </row>
    <row r="73" spans="1:1" ht="14.4" customHeight="1" x14ac:dyDescent="0.35">
      <c r="A73" s="132">
        <f t="shared" si="4"/>
        <v>45233</v>
      </c>
    </row>
    <row r="74" spans="1:1" ht="14.4" customHeight="1" x14ac:dyDescent="0.35">
      <c r="A74" s="132">
        <f t="shared" si="4"/>
        <v>45247</v>
      </c>
    </row>
    <row r="75" spans="1:1" ht="14.4" customHeight="1" x14ac:dyDescent="0.35">
      <c r="A75" s="132">
        <f t="shared" si="4"/>
        <v>45261</v>
      </c>
    </row>
    <row r="76" spans="1:1" ht="14.4" customHeight="1" x14ac:dyDescent="0.35">
      <c r="A76" s="132">
        <f t="shared" si="4"/>
        <v>45275</v>
      </c>
    </row>
    <row r="77" spans="1:1" ht="14.4" customHeight="1" x14ac:dyDescent="0.35">
      <c r="A77" s="132">
        <f t="shared" si="4"/>
        <v>45289</v>
      </c>
    </row>
    <row r="78" spans="1:1" ht="14.4" customHeight="1" x14ac:dyDescent="0.35">
      <c r="A78" s="132">
        <f t="shared" si="4"/>
        <v>45303</v>
      </c>
    </row>
    <row r="79" spans="1:1" ht="14.4" customHeight="1" x14ac:dyDescent="0.35">
      <c r="A79" s="132">
        <f t="shared" si="4"/>
        <v>45317</v>
      </c>
    </row>
    <row r="80" spans="1:1" ht="14.4" customHeight="1" x14ac:dyDescent="0.35">
      <c r="A80" s="132">
        <f t="shared" si="4"/>
        <v>45331</v>
      </c>
    </row>
    <row r="81" spans="1:1" ht="14.4" customHeight="1" x14ac:dyDescent="0.35">
      <c r="A81" s="132">
        <f t="shared" si="4"/>
        <v>45345</v>
      </c>
    </row>
    <row r="82" spans="1:1" ht="14.4" customHeight="1" x14ac:dyDescent="0.35">
      <c r="A82" s="132">
        <f t="shared" si="4"/>
        <v>45359</v>
      </c>
    </row>
    <row r="83" spans="1:1" ht="14.4" customHeight="1" x14ac:dyDescent="0.35">
      <c r="A83" s="132">
        <f t="shared" si="4"/>
        <v>45373</v>
      </c>
    </row>
    <row r="84" spans="1:1" ht="14.4" customHeight="1" x14ac:dyDescent="0.35">
      <c r="A84" s="132">
        <f t="shared" si="4"/>
        <v>45387</v>
      </c>
    </row>
    <row r="85" spans="1:1" ht="14.4" customHeight="1" x14ac:dyDescent="0.35">
      <c r="A85" s="132">
        <f t="shared" si="4"/>
        <v>45401</v>
      </c>
    </row>
    <row r="86" spans="1:1" ht="14.4" customHeight="1" x14ac:dyDescent="0.35">
      <c r="A86" s="132">
        <f t="shared" si="4"/>
        <v>45415</v>
      </c>
    </row>
    <row r="87" spans="1:1" ht="14.4" customHeight="1" x14ac:dyDescent="0.35">
      <c r="A87" s="132">
        <f t="shared" si="4"/>
        <v>45429</v>
      </c>
    </row>
    <row r="88" spans="1:1" ht="14.4" customHeight="1" x14ac:dyDescent="0.35">
      <c r="A88" s="132">
        <f t="shared" si="4"/>
        <v>45443</v>
      </c>
    </row>
    <row r="89" spans="1:1" ht="14.4" customHeight="1" x14ac:dyDescent="0.35">
      <c r="A89" s="132">
        <f t="shared" si="4"/>
        <v>45457</v>
      </c>
    </row>
    <row r="90" spans="1:1" ht="14.4" customHeight="1" x14ac:dyDescent="0.35">
      <c r="A90" s="132">
        <f t="shared" si="4"/>
        <v>45471</v>
      </c>
    </row>
    <row r="91" spans="1:1" ht="14.4" customHeight="1" x14ac:dyDescent="0.35">
      <c r="A91" s="132">
        <f t="shared" si="4"/>
        <v>45485</v>
      </c>
    </row>
    <row r="92" spans="1:1" ht="14.4" customHeight="1" x14ac:dyDescent="0.35">
      <c r="A92" s="132">
        <f t="shared" si="4"/>
        <v>45499</v>
      </c>
    </row>
    <row r="93" spans="1:1" ht="14.4" customHeight="1" x14ac:dyDescent="0.35">
      <c r="A93" s="132">
        <f t="shared" si="4"/>
        <v>45513</v>
      </c>
    </row>
    <row r="94" spans="1:1" ht="14.4" customHeight="1" x14ac:dyDescent="0.3">
      <c r="A94" s="117"/>
    </row>
    <row r="95" spans="1:1" ht="14.4" customHeight="1" x14ac:dyDescent="0.3">
      <c r="A95" s="117"/>
    </row>
    <row r="96" spans="1:1" ht="14.4" customHeight="1" x14ac:dyDescent="0.3">
      <c r="A96" s="117"/>
    </row>
    <row r="97" ht="14.4" customHeight="1" x14ac:dyDescent="0.3"/>
    <row r="98" ht="14.4" customHeight="1" x14ac:dyDescent="0.3"/>
    <row r="99" ht="14.4" customHeight="1" x14ac:dyDescent="0.3"/>
    <row r="100" ht="14.4" customHeight="1" x14ac:dyDescent="0.3"/>
    <row r="101" ht="14.4" customHeight="1" x14ac:dyDescent="0.3"/>
  </sheetData>
  <customSheetViews>
    <customSheetView guid="{FF771739-1304-4B6D-869B-3AE0699B6E83}" scale="80" showPageBreaks="1" fitToPage="1" printArea="1" hiddenRows="1">
      <selection activeCell="N7" sqref="N7:O7"/>
      <pageMargins left="0.7" right="0.7" top="0.75" bottom="0.75" header="0.3" footer="0.3"/>
      <pageSetup scale="82" orientation="landscape"/>
      <headerFooter>
        <oddFooter>&amp;L&amp;D&amp;RVer 7.29.12</oddFooter>
      </headerFooter>
    </customSheetView>
  </customSheetViews>
  <mergeCells count="22">
    <mergeCell ref="A34:F34"/>
    <mergeCell ref="L34:O34"/>
    <mergeCell ref="A33:F33"/>
    <mergeCell ref="L33:O33"/>
    <mergeCell ref="L31:O31"/>
    <mergeCell ref="L32:N32"/>
    <mergeCell ref="B6:F6"/>
    <mergeCell ref="B4:F4"/>
    <mergeCell ref="I4:L4"/>
    <mergeCell ref="O17:O18"/>
    <mergeCell ref="O21:O22"/>
    <mergeCell ref="O9:O10"/>
    <mergeCell ref="N7:O7"/>
    <mergeCell ref="H6:L6"/>
    <mergeCell ref="I2:L2"/>
    <mergeCell ref="I1:L1"/>
    <mergeCell ref="L35:N35"/>
    <mergeCell ref="L36:O36"/>
    <mergeCell ref="O15:O16"/>
    <mergeCell ref="O13:O14"/>
    <mergeCell ref="O11:O12"/>
    <mergeCell ref="O23:O24"/>
  </mergeCells>
  <dataValidations xWindow="663" yWindow="539" count="4">
    <dataValidation type="textLength" errorStyle="warning" operator="lessThanOrEqual" allowBlank="1" showInputMessage="1" showErrorMessage="1" errorTitle="Error" error="Exceeds Maximum Characters" promptTitle="Maximum Text 160 Characters" prompt="Text Limited to 160 Characters" sqref="O9:O12 O15:O18 O21:O26" xr:uid="{00000000-0002-0000-0200-000000000000}">
      <formula1>160</formula1>
    </dataValidation>
    <dataValidation type="textLength" errorStyle="warning" operator="lessThanOrEqual" allowBlank="1" showInputMessage="1" showErrorMessage="1" errorTitle="Error" error="Exceeds Maximum Characters" promptTitle="Maximum Text 160 Characters" prompt="TExt Limited to 160 Characters" sqref="O13:O14" xr:uid="{00000000-0002-0000-0200-000001000000}">
      <formula1>160</formula1>
    </dataValidation>
    <dataValidation type="list" allowBlank="1" showInputMessage="1" showErrorMessage="1" promptTitle="Pay Period" prompt="Select data from list" sqref="I2:L2" xr:uid="{00000000-0002-0000-0200-000002000000}">
      <formula1>$A$42:$A$93</formula1>
    </dataValidation>
    <dataValidation type="list" allowBlank="1" showInputMessage="1" showErrorMessage="1" prompt="Select Leave Code" sqref="K9:K23" xr:uid="{CBDA6486-0206-452E-9F6B-B08A3E655CF9}">
      <formula1>$D$44:$D$48</formula1>
    </dataValidation>
  </dataValidations>
  <pageMargins left="0.15" right="0" top="0.15" bottom="0.25" header="0" footer="0"/>
  <pageSetup scale="69" orientation="landscape" r:id="rId1"/>
  <headerFooter>
    <oddFooter>&amp;L&amp;D&amp;RVer 7.29.12</oddFooter>
  </headerFooter>
  <legacyDrawing r:id="rId2"/>
  <extLst>
    <ext xmlns:x14="http://schemas.microsoft.com/office/spreadsheetml/2009/9/main" uri="{CCE6A557-97BC-4b89-ADB6-D9C93CAAB3DF}">
      <x14:dataValidations xmlns:xm="http://schemas.microsoft.com/office/excel/2006/main" xWindow="663" yWindow="539" count="1">
        <x14:dataValidation type="list" allowBlank="1" showInputMessage="1" showErrorMessage="1" xr:uid="{00000000-0002-0000-0200-000003000000}">
          <x14:formula1>
            <xm:f>'Grant List'!$A$3:$A$53</xm:f>
          </x14:formula1>
          <xm:sqref>B9:D9</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B54"/>
  <sheetViews>
    <sheetView topLeftCell="A7" workbookViewId="0">
      <selection activeCell="B23" sqref="B23"/>
    </sheetView>
  </sheetViews>
  <sheetFormatPr defaultColWidth="8.6640625" defaultRowHeight="14.4" x14ac:dyDescent="0.3"/>
  <cols>
    <col min="2" max="2" width="33" bestFit="1" customWidth="1"/>
  </cols>
  <sheetData>
    <row r="1" spans="1:2" x14ac:dyDescent="0.3">
      <c r="A1" t="s">
        <v>25</v>
      </c>
      <c r="B1" t="s">
        <v>54</v>
      </c>
    </row>
    <row r="2" spans="1:2" x14ac:dyDescent="0.3">
      <c r="A2" s="14"/>
      <c r="B2" s="14"/>
    </row>
    <row r="3" spans="1:2" x14ac:dyDescent="0.3">
      <c r="A3" s="14"/>
      <c r="B3" s="14" t="s">
        <v>58</v>
      </c>
    </row>
    <row r="4" spans="1:2" x14ac:dyDescent="0.3">
      <c r="A4" s="131">
        <v>111335</v>
      </c>
      <c r="B4" s="131" t="s">
        <v>77</v>
      </c>
    </row>
    <row r="5" spans="1:2" x14ac:dyDescent="0.3">
      <c r="A5" s="131">
        <v>111355</v>
      </c>
      <c r="B5" s="131" t="s">
        <v>78</v>
      </c>
    </row>
    <row r="6" spans="1:2" x14ac:dyDescent="0.3">
      <c r="A6" s="131">
        <v>111375</v>
      </c>
      <c r="B6" s="131" t="s">
        <v>96</v>
      </c>
    </row>
    <row r="7" spans="1:2" x14ac:dyDescent="0.3">
      <c r="A7" s="131">
        <v>115050</v>
      </c>
      <c r="B7" s="131" t="s">
        <v>79</v>
      </c>
    </row>
    <row r="8" spans="1:2" x14ac:dyDescent="0.3">
      <c r="A8" s="131">
        <v>115060</v>
      </c>
      <c r="B8" s="131" t="s">
        <v>80</v>
      </c>
    </row>
    <row r="9" spans="1:2" x14ac:dyDescent="0.3">
      <c r="A9" s="131">
        <v>121440</v>
      </c>
      <c r="B9" s="131" t="s">
        <v>81</v>
      </c>
    </row>
    <row r="10" spans="1:2" x14ac:dyDescent="0.3">
      <c r="A10" s="131">
        <v>121425</v>
      </c>
      <c r="B10" s="131" t="s">
        <v>119</v>
      </c>
    </row>
    <row r="11" spans="1:2" x14ac:dyDescent="0.3">
      <c r="A11" s="131">
        <v>132301</v>
      </c>
      <c r="B11" s="131" t="s">
        <v>109</v>
      </c>
    </row>
    <row r="12" spans="1:2" x14ac:dyDescent="0.3">
      <c r="A12" s="131">
        <v>132451</v>
      </c>
      <c r="B12" s="131" t="s">
        <v>123</v>
      </c>
    </row>
    <row r="13" spans="1:2" x14ac:dyDescent="0.3">
      <c r="A13" s="131">
        <v>132454</v>
      </c>
      <c r="B13" s="131" t="s">
        <v>124</v>
      </c>
    </row>
    <row r="14" spans="1:2" x14ac:dyDescent="0.3">
      <c r="A14" s="131">
        <v>132455</v>
      </c>
      <c r="B14" s="131" t="s">
        <v>125</v>
      </c>
    </row>
    <row r="15" spans="1:2" x14ac:dyDescent="0.3">
      <c r="A15" s="131">
        <v>132456</v>
      </c>
      <c r="B15" s="131" t="s">
        <v>126</v>
      </c>
    </row>
    <row r="16" spans="1:2" x14ac:dyDescent="0.3">
      <c r="A16" s="131">
        <v>132540</v>
      </c>
      <c r="B16" s="131" t="s">
        <v>129</v>
      </c>
    </row>
    <row r="17" spans="1:2" x14ac:dyDescent="0.3">
      <c r="A17" s="131">
        <v>132546</v>
      </c>
      <c r="B17" s="131" t="s">
        <v>128</v>
      </c>
    </row>
    <row r="18" spans="1:2" x14ac:dyDescent="0.3">
      <c r="A18" s="131">
        <v>133005</v>
      </c>
      <c r="B18" s="131" t="s">
        <v>108</v>
      </c>
    </row>
    <row r="19" spans="1:2" x14ac:dyDescent="0.3">
      <c r="A19" s="131">
        <v>133006</v>
      </c>
      <c r="B19" s="131" t="s">
        <v>98</v>
      </c>
    </row>
    <row r="20" spans="1:2" x14ac:dyDescent="0.3">
      <c r="A20" s="131">
        <v>133007</v>
      </c>
      <c r="B20" s="131" t="s">
        <v>99</v>
      </c>
    </row>
    <row r="21" spans="1:2" x14ac:dyDescent="0.3">
      <c r="A21" s="131">
        <v>133222</v>
      </c>
      <c r="B21" s="131" t="s">
        <v>121</v>
      </c>
    </row>
    <row r="22" spans="1:2" x14ac:dyDescent="0.3">
      <c r="A22" s="131">
        <v>132330</v>
      </c>
      <c r="B22" s="131" t="s">
        <v>114</v>
      </c>
    </row>
    <row r="23" spans="1:2" x14ac:dyDescent="0.3">
      <c r="A23" s="131">
        <v>132335</v>
      </c>
      <c r="B23" s="131" t="s">
        <v>147</v>
      </c>
    </row>
    <row r="24" spans="1:2" x14ac:dyDescent="0.3">
      <c r="A24" s="131">
        <v>134170</v>
      </c>
      <c r="B24" s="131" t="s">
        <v>131</v>
      </c>
    </row>
    <row r="25" spans="1:2" x14ac:dyDescent="0.3">
      <c r="A25" s="131">
        <v>134967</v>
      </c>
      <c r="B25" s="131" t="s">
        <v>127</v>
      </c>
    </row>
    <row r="26" spans="1:2" x14ac:dyDescent="0.3">
      <c r="A26" s="131">
        <v>135021</v>
      </c>
      <c r="B26" s="131" t="s">
        <v>130</v>
      </c>
    </row>
    <row r="27" spans="1:2" x14ac:dyDescent="0.3">
      <c r="A27" s="131">
        <v>138915</v>
      </c>
      <c r="B27" s="131" t="s">
        <v>146</v>
      </c>
    </row>
    <row r="28" spans="1:2" x14ac:dyDescent="0.3">
      <c r="A28" s="130" t="s">
        <v>117</v>
      </c>
      <c r="B28" s="131" t="s">
        <v>118</v>
      </c>
    </row>
    <row r="29" spans="1:2" x14ac:dyDescent="0.3">
      <c r="A29" s="130" t="s">
        <v>82</v>
      </c>
      <c r="B29" s="131" t="s">
        <v>83</v>
      </c>
    </row>
    <row r="30" spans="1:2" x14ac:dyDescent="0.3">
      <c r="B30" t="s">
        <v>76</v>
      </c>
    </row>
    <row r="31" spans="1:2" x14ac:dyDescent="0.3">
      <c r="A31" t="s">
        <v>76</v>
      </c>
      <c r="B31" t="s">
        <v>76</v>
      </c>
    </row>
    <row r="32" spans="1:2" x14ac:dyDescent="0.3">
      <c r="A32" t="s">
        <v>76</v>
      </c>
      <c r="B32" t="s">
        <v>76</v>
      </c>
    </row>
    <row r="33" spans="1:2" x14ac:dyDescent="0.3">
      <c r="A33" t="s">
        <v>76</v>
      </c>
      <c r="B33" t="s">
        <v>76</v>
      </c>
    </row>
    <row r="34" spans="1:2" x14ac:dyDescent="0.3">
      <c r="A34" t="s">
        <v>76</v>
      </c>
      <c r="B34" t="s">
        <v>76</v>
      </c>
    </row>
    <row r="35" spans="1:2" x14ac:dyDescent="0.3">
      <c r="A35" t="s">
        <v>76</v>
      </c>
      <c r="B35" t="s">
        <v>76</v>
      </c>
    </row>
    <row r="36" spans="1:2" x14ac:dyDescent="0.3">
      <c r="A36" t="s">
        <v>76</v>
      </c>
      <c r="B36" t="s">
        <v>76</v>
      </c>
    </row>
    <row r="37" spans="1:2" x14ac:dyDescent="0.3">
      <c r="A37" t="s">
        <v>76</v>
      </c>
      <c r="B37" t="s">
        <v>76</v>
      </c>
    </row>
    <row r="38" spans="1:2" x14ac:dyDescent="0.3">
      <c r="A38" t="s">
        <v>76</v>
      </c>
      <c r="B38" t="s">
        <v>76</v>
      </c>
    </row>
    <row r="39" spans="1:2" x14ac:dyDescent="0.3">
      <c r="A39" t="s">
        <v>76</v>
      </c>
      <c r="B39" t="s">
        <v>76</v>
      </c>
    </row>
    <row r="40" spans="1:2" x14ac:dyDescent="0.3">
      <c r="A40" t="s">
        <v>76</v>
      </c>
      <c r="B40" t="s">
        <v>76</v>
      </c>
    </row>
    <row r="41" spans="1:2" x14ac:dyDescent="0.3">
      <c r="A41" t="s">
        <v>76</v>
      </c>
      <c r="B41" t="s">
        <v>76</v>
      </c>
    </row>
    <row r="42" spans="1:2" x14ac:dyDescent="0.3">
      <c r="A42" t="s">
        <v>76</v>
      </c>
      <c r="B42" t="s">
        <v>76</v>
      </c>
    </row>
    <row r="43" spans="1:2" x14ac:dyDescent="0.3">
      <c r="A43" t="s">
        <v>76</v>
      </c>
      <c r="B43" t="s">
        <v>76</v>
      </c>
    </row>
    <row r="44" spans="1:2" x14ac:dyDescent="0.3">
      <c r="A44" t="s">
        <v>76</v>
      </c>
      <c r="B44" t="s">
        <v>76</v>
      </c>
    </row>
    <row r="45" spans="1:2" x14ac:dyDescent="0.3">
      <c r="A45" t="s">
        <v>76</v>
      </c>
      <c r="B45" t="s">
        <v>76</v>
      </c>
    </row>
    <row r="46" spans="1:2" x14ac:dyDescent="0.3">
      <c r="A46" t="s">
        <v>76</v>
      </c>
      <c r="B46" t="s">
        <v>76</v>
      </c>
    </row>
    <row r="47" spans="1:2" x14ac:dyDescent="0.3">
      <c r="A47" t="s">
        <v>76</v>
      </c>
      <c r="B47" t="s">
        <v>76</v>
      </c>
    </row>
    <row r="48" spans="1:2" x14ac:dyDescent="0.3">
      <c r="A48" t="s">
        <v>76</v>
      </c>
      <c r="B48" t="s">
        <v>76</v>
      </c>
    </row>
    <row r="49" spans="1:2" x14ac:dyDescent="0.3">
      <c r="A49" t="s">
        <v>76</v>
      </c>
      <c r="B49" t="s">
        <v>76</v>
      </c>
    </row>
    <row r="50" spans="1:2" x14ac:dyDescent="0.3">
      <c r="A50" t="s">
        <v>76</v>
      </c>
      <c r="B50" t="s">
        <v>76</v>
      </c>
    </row>
    <row r="51" spans="1:2" x14ac:dyDescent="0.3">
      <c r="A51" t="s">
        <v>76</v>
      </c>
      <c r="B51" t="s">
        <v>76</v>
      </c>
    </row>
    <row r="52" spans="1:2" x14ac:dyDescent="0.3">
      <c r="A52" t="s">
        <v>76</v>
      </c>
      <c r="B52" t="s">
        <v>76</v>
      </c>
    </row>
    <row r="53" spans="1:2" x14ac:dyDescent="0.3">
      <c r="A53" t="s">
        <v>76</v>
      </c>
      <c r="B53" t="s">
        <v>76</v>
      </c>
    </row>
    <row r="54" spans="1:2" x14ac:dyDescent="0.3">
      <c r="A54" t="s">
        <v>76</v>
      </c>
      <c r="B54" t="s">
        <v>76</v>
      </c>
    </row>
  </sheetData>
  <sortState xmlns:xlrd2="http://schemas.microsoft.com/office/spreadsheetml/2017/richdata2" ref="A4:B31">
    <sortCondition ref="A4:A31"/>
  </sortState>
  <customSheetViews>
    <customSheetView guid="{FF771739-1304-4B6D-869B-3AE0699B6E83}" topLeftCell="A96">
      <selection sqref="A1:B135"/>
      <pageMargins left="0.7" right="0.7" top="0.75" bottom="0.75" header="0.3" footer="0.3"/>
      <pageSetup orientation="portrait"/>
    </customSheetView>
  </customSheetViews>
  <pageMargins left="0.7" right="0.7" top="0.75" bottom="0.75" header="0.3" footer="0.3"/>
  <pageSetup orientation="portrait"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A9ED6FB7080E4681551D1631F0E4C8" ma:contentTypeVersion="14" ma:contentTypeDescription="Create a new document." ma:contentTypeScope="" ma:versionID="9b443e5ad9922828e2866a65c2c5953c">
  <xsd:schema xmlns:xsd="http://www.w3.org/2001/XMLSchema" xmlns:xs="http://www.w3.org/2001/XMLSchema" xmlns:p="http://schemas.microsoft.com/office/2006/metadata/properties" xmlns:ns2="575f401a-345d-4501-aed3-5eb22711bc95" xmlns:ns3="c512f6ab-7983-4115-a968-b3910b9afb9b" targetNamespace="http://schemas.microsoft.com/office/2006/metadata/properties" ma:root="true" ma:fieldsID="5b08e0024be4bc1d2893062adb24d210" ns2:_="" ns3:_="">
    <xsd:import namespace="575f401a-345d-4501-aed3-5eb22711bc95"/>
    <xsd:import namespace="c512f6ab-7983-4115-a968-b3910b9afb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5f401a-345d-4501-aed3-5eb22711bc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ea199682-18ee-4490-8928-55ce5e34138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12f6ab-7983-4115-a968-b3910b9afb9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9219843-9fe7-408e-a459-2b2335c4fbef}" ma:internalName="TaxCatchAll" ma:showField="CatchAllData" ma:web="c512f6ab-7983-4115-a968-b3910b9afb9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512f6ab-7983-4115-a968-b3910b9afb9b" xsi:nil="true"/>
    <lcf76f155ced4ddcb4097134ff3c332f xmlns="575f401a-345d-4501-aed3-5eb22711bc9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0B0352-7BD6-440B-ADDB-E0F556998C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5f401a-345d-4501-aed3-5eb22711bc95"/>
    <ds:schemaRef ds:uri="c512f6ab-7983-4115-a968-b3910b9afb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AB30BA-9D7F-4117-A01D-EB9A89B7E2FA}">
  <ds:schemaRefs>
    <ds:schemaRef ds:uri="http://schemas.microsoft.com/office/2006/metadata/properties"/>
    <ds:schemaRef ds:uri="http://schemas.microsoft.com/office/infopath/2007/PartnerControls"/>
    <ds:schemaRef ds:uri="c512f6ab-7983-4115-a968-b3910b9afb9b"/>
    <ds:schemaRef ds:uri="575f401a-345d-4501-aed3-5eb22711bc95"/>
  </ds:schemaRefs>
</ds:datastoreItem>
</file>

<file path=customXml/itemProps3.xml><?xml version="1.0" encoding="utf-8"?>
<ds:datastoreItem xmlns:ds="http://schemas.openxmlformats.org/officeDocument/2006/customXml" ds:itemID="{B254194D-8669-45D2-BDD0-1F2B478C50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Tab 1-Instructions</vt:lpstr>
      <vt:lpstr>Tab 2-MN Time Report</vt:lpstr>
      <vt:lpstr>Tab 3-BW Time Report</vt:lpstr>
      <vt:lpstr>Grant List</vt:lpstr>
      <vt:lpstr>'Tab 1-Instructions'!Print_Area</vt:lpstr>
      <vt:lpstr>'Tab 2-MN Time Report'!Print_Area</vt:lpstr>
      <vt:lpstr>'Tab 3-BW Time Report'!Print_Area</vt:lpstr>
      <vt:lpstr>Subjects</vt:lpstr>
      <vt:lpstr>Writing</vt:lpstr>
    </vt:vector>
  </TitlesOfParts>
  <Company>Red Rocks Community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kathy.kaoudis</dc:creator>
  <cp:lastModifiedBy>Trusty, Jessica</cp:lastModifiedBy>
  <cp:lastPrinted>2020-01-31T15:40:23Z</cp:lastPrinted>
  <dcterms:created xsi:type="dcterms:W3CDTF">2012-01-26T20:08:24Z</dcterms:created>
  <dcterms:modified xsi:type="dcterms:W3CDTF">2024-01-09T23:54:02Z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0x010100ACA9ED6FB7080E4681551D1631F0E4C8</vt:lpwstr>
  </property>
</Properties>
</file>